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D:\84.合作区村居停车场及周边环境提升改造工程项目勘察设计服务\"/>
    </mc:Choice>
  </mc:AlternateContent>
  <bookViews>
    <workbookView xWindow="0" yWindow="0" windowWidth="21600" windowHeight="9700" tabRatio="918"/>
  </bookViews>
  <sheets>
    <sheet name="汇总表" sheetId="19" r:id="rId1"/>
    <sheet name="设计服务合计" sheetId="18" r:id="rId2"/>
    <sheet name="测绘测量合计" sheetId="27" r:id="rId3"/>
    <sheet name="下村村口" sheetId="20" r:id="rId4"/>
    <sheet name="下村村尾" sheetId="21" r:id="rId5"/>
    <sheet name="深井村" sheetId="22" r:id="rId6"/>
    <sheet name="粗沙环" sheetId="23" r:id="rId7"/>
    <sheet name="洋环村" sheetId="24" r:id="rId8"/>
    <sheet name="四塘村" sheetId="25" r:id="rId9"/>
    <sheet name="向阳村" sheetId="26" r:id="rId10"/>
  </sheets>
  <definedNames>
    <definedName name="_xlnm._FilterDatabase" localSheetId="1" hidden="1">设计服务合计!$A$2:$I$11</definedName>
    <definedName name="_xlnm.Print_Area" localSheetId="0">汇总表!$A$1:$E$13</definedName>
    <definedName name="_xlnm.Print_Area" localSheetId="1">设计服务合计!$A$1:$I$11</definedName>
    <definedName name="_xlnm.Print_Titles" localSheetId="1">设计服务合计!$1:$2</definedName>
    <definedName name="给排水下拉菜单2">#REF!</definedName>
  </definedNames>
  <calcPr calcId="162913" concurrentCalc="0"/>
</workbook>
</file>

<file path=xl/calcChain.xml><?xml version="1.0" encoding="utf-8"?>
<calcChain xmlns="http://schemas.openxmlformats.org/spreadsheetml/2006/main">
  <c r="H3" i="18" l="1"/>
  <c r="C3" i="19"/>
  <c r="F8" i="20"/>
  <c r="F9" i="20"/>
  <c r="F11" i="20"/>
  <c r="F12" i="20"/>
  <c r="F13" i="20"/>
  <c r="F16" i="20"/>
  <c r="F18" i="20"/>
  <c r="F19" i="20"/>
  <c r="F20" i="20"/>
  <c r="F21" i="20"/>
  <c r="F22" i="20"/>
  <c r="F23" i="20"/>
  <c r="F24" i="20"/>
  <c r="B4" i="27"/>
  <c r="D3" i="19"/>
  <c r="E3" i="19"/>
  <c r="H4" i="18"/>
  <c r="C4" i="19"/>
  <c r="F8" i="21"/>
  <c r="F9" i="21"/>
  <c r="F11" i="21"/>
  <c r="F12" i="21"/>
  <c r="F13" i="21"/>
  <c r="F16" i="21"/>
  <c r="F18" i="21"/>
  <c r="F19" i="21"/>
  <c r="F20" i="21"/>
  <c r="F21" i="21"/>
  <c r="F22" i="21"/>
  <c r="F23" i="21"/>
  <c r="F24" i="21"/>
  <c r="C4" i="27"/>
  <c r="D4" i="19"/>
  <c r="E4" i="19"/>
  <c r="H5" i="18"/>
  <c r="C5" i="19"/>
  <c r="F8" i="22"/>
  <c r="F9" i="22"/>
  <c r="F11" i="22"/>
  <c r="F12" i="22"/>
  <c r="F13" i="22"/>
  <c r="F16" i="22"/>
  <c r="F18" i="22"/>
  <c r="F19" i="22"/>
  <c r="F20" i="22"/>
  <c r="F21" i="22"/>
  <c r="F22" i="22"/>
  <c r="F23" i="22"/>
  <c r="F24" i="22"/>
  <c r="D4" i="27"/>
  <c r="D5" i="19"/>
  <c r="E5" i="19"/>
  <c r="H6" i="18"/>
  <c r="C6" i="19"/>
  <c r="F8" i="23"/>
  <c r="F9" i="23"/>
  <c r="F11" i="23"/>
  <c r="F12" i="23"/>
  <c r="F13" i="23"/>
  <c r="F16" i="23"/>
  <c r="F18" i="23"/>
  <c r="F19" i="23"/>
  <c r="F20" i="23"/>
  <c r="F21" i="23"/>
  <c r="F22" i="23"/>
  <c r="F23" i="23"/>
  <c r="F24" i="23"/>
  <c r="E4" i="27"/>
  <c r="D6" i="19"/>
  <c r="E6" i="19"/>
  <c r="H7" i="18"/>
  <c r="C7" i="19"/>
  <c r="F8" i="24"/>
  <c r="F9" i="24"/>
  <c r="F11" i="24"/>
  <c r="F12" i="24"/>
  <c r="F13" i="24"/>
  <c r="F16" i="24"/>
  <c r="F18" i="24"/>
  <c r="F19" i="24"/>
  <c r="F20" i="24"/>
  <c r="F21" i="24"/>
  <c r="F22" i="24"/>
  <c r="F23" i="24"/>
  <c r="F24" i="24"/>
  <c r="F4" i="27"/>
  <c r="D7" i="19"/>
  <c r="E7" i="19"/>
  <c r="H8" i="18"/>
  <c r="C8" i="19"/>
  <c r="D8" i="19"/>
  <c r="E8" i="19"/>
  <c r="H9" i="18"/>
  <c r="C9" i="19"/>
  <c r="F8" i="25"/>
  <c r="F9" i="25"/>
  <c r="F11" i="25"/>
  <c r="F12" i="25"/>
  <c r="F13" i="25"/>
  <c r="F16" i="25"/>
  <c r="F18" i="25"/>
  <c r="F19" i="25"/>
  <c r="F20" i="25"/>
  <c r="F21" i="25"/>
  <c r="F22" i="25"/>
  <c r="F23" i="25"/>
  <c r="F24" i="25"/>
  <c r="H4" i="27"/>
  <c r="D9" i="19"/>
  <c r="E9" i="19"/>
  <c r="H10" i="18"/>
  <c r="C10" i="19"/>
  <c r="F8" i="26"/>
  <c r="F9" i="26"/>
  <c r="F11" i="26"/>
  <c r="F12" i="26"/>
  <c r="F13" i="26"/>
  <c r="F16" i="26"/>
  <c r="F18" i="26"/>
  <c r="F19" i="26"/>
  <c r="F20" i="26"/>
  <c r="F21" i="26"/>
  <c r="F22" i="26"/>
  <c r="F23" i="26"/>
  <c r="F24" i="26"/>
  <c r="I4" i="27"/>
  <c r="D10" i="19"/>
  <c r="E10" i="19"/>
  <c r="C11" i="19"/>
  <c r="D11" i="19"/>
  <c r="E11" i="19"/>
  <c r="D11" i="18"/>
  <c r="H11" i="18"/>
  <c r="B5" i="27"/>
</calcChain>
</file>

<file path=xl/sharedStrings.xml><?xml version="1.0" encoding="utf-8"?>
<sst xmlns="http://schemas.openxmlformats.org/spreadsheetml/2006/main" count="447" uniqueCount="88">
  <si>
    <t>序号</t>
  </si>
  <si>
    <t>项目名称</t>
  </si>
  <si>
    <t>小计</t>
  </si>
  <si>
    <t>下村村口停车场改造提升工程</t>
  </si>
  <si>
    <t>下村村尾停车场改造提升工程</t>
  </si>
  <si>
    <t>深井村停车场改造提升工程</t>
  </si>
  <si>
    <t>粗沙环停车场改造提升工程</t>
  </si>
  <si>
    <t>洋环村停车场改造提升工程</t>
  </si>
  <si>
    <t>环洋村周边防洪排涝回填工程</t>
  </si>
  <si>
    <t>四塘村停车场改造提升工程</t>
  </si>
  <si>
    <t>向阳村停车场改造提升工程</t>
  </si>
  <si>
    <t>合计</t>
  </si>
  <si>
    <t>横琴粤澳深度合作区村居停车场及周边环境提升工程设计费</t>
  </si>
  <si>
    <t>要求</t>
  </si>
  <si>
    <t>项目总投资（含二类费）（万元）</t>
  </si>
  <si>
    <t>工程量</t>
  </si>
  <si>
    <t>单位</t>
  </si>
  <si>
    <t>备注</t>
  </si>
  <si>
    <t>1、概念设计；
2、方案设计：
3、扩初设计；
4、施工图设计
5、具体要求以合同及设计任务书为准。</t>
  </si>
  <si>
    <t>项</t>
  </si>
  <si>
    <t>工程测量、地下管线探测汇总表</t>
  </si>
  <si>
    <t>项目名称:横琴粤澳深合区村居环境提升工程（6个行政村）</t>
  </si>
  <si>
    <t>项目</t>
  </si>
  <si>
    <t>测量测绘报价表</t>
  </si>
  <si>
    <t>项目名称:下村村口停车场改造提升工程</t>
  </si>
  <si>
    <t>项    目</t>
  </si>
  <si>
    <t>实物工作</t>
  </si>
  <si>
    <t>一</t>
  </si>
  <si>
    <t>测量测绘费</t>
  </si>
  <si>
    <t>（一）</t>
  </si>
  <si>
    <t>工程测量</t>
  </si>
  <si>
    <t>控制测量</t>
  </si>
  <si>
    <t>⑴</t>
  </si>
  <si>
    <t>E级GPS控制点</t>
  </si>
  <si>
    <t>点</t>
  </si>
  <si>
    <t>⑵</t>
  </si>
  <si>
    <t>图根点</t>
  </si>
  <si>
    <t>地形测量</t>
  </si>
  <si>
    <t>1：500地形测图 （建筑区）</t>
  </si>
  <si>
    <t>组日</t>
  </si>
  <si>
    <t>技术工作费</t>
  </si>
  <si>
    <t>（1+2）*22%</t>
  </si>
  <si>
    <t>费用合计</t>
  </si>
  <si>
    <t>1+2+3</t>
  </si>
  <si>
    <t>（二）</t>
  </si>
  <si>
    <t>地下管线探测</t>
  </si>
  <si>
    <t>管线探查</t>
  </si>
  <si>
    <t>盲探</t>
  </si>
  <si>
    <t>m2</t>
  </si>
  <si>
    <t>管线测量</t>
  </si>
  <si>
    <t>地下电缆</t>
  </si>
  <si>
    <t>km</t>
  </si>
  <si>
    <t>工业管道</t>
  </si>
  <si>
    <t>⑶</t>
  </si>
  <si>
    <t>上下水及暖气管道</t>
  </si>
  <si>
    <t>3*22%</t>
  </si>
  <si>
    <t>（三）</t>
  </si>
  <si>
    <t>（一+二）</t>
  </si>
  <si>
    <t>①本项目横琴村居环境提升工程范围共有6个行政村，项目改造内容：包括村居的户外环境提升、停车场地及内部道路的整治、绿化景观、监控系统及标识系统（交通标识），不含场地内河涌等整治工程。
②上表工程量为暂定，最终结算价根据实际完成的工作量及单价进行结算；</t>
  </si>
  <si>
    <t>项目名称:下村村尾停车场改造提升工程</t>
  </si>
  <si>
    <r>
      <t>项</t>
    </r>
    <r>
      <rPr>
        <b/>
        <sz val="10"/>
        <rFont val="宋体"/>
        <family val="3"/>
        <charset val="134"/>
      </rPr>
      <t xml:space="preserve">    </t>
    </r>
    <r>
      <rPr>
        <b/>
        <sz val="10"/>
        <rFont val="宋体"/>
        <family val="3"/>
        <charset val="134"/>
      </rPr>
      <t>目</t>
    </r>
  </si>
  <si>
    <t>项目名称:深井村停车场改造提升工程</t>
  </si>
  <si>
    <r>
      <t>m</t>
    </r>
    <r>
      <rPr>
        <vertAlign val="superscript"/>
        <sz val="10"/>
        <color indexed="8"/>
        <rFont val="宋体"/>
        <family val="3"/>
        <charset val="134"/>
      </rPr>
      <t>2</t>
    </r>
  </si>
  <si>
    <t>.</t>
  </si>
  <si>
    <t>项目名称:粗沙环停车场改造提升工程</t>
  </si>
  <si>
    <t>项目名称:洋环村停车场改造提升工程</t>
  </si>
  <si>
    <t>项目名称:四塘村停车场改造提升工程</t>
  </si>
  <si>
    <t>设计费（元，含税）</t>
    <phoneticPr fontId="32" type="noConversion"/>
  </si>
  <si>
    <t>测绘测量费（元，含税）</t>
    <phoneticPr fontId="32" type="noConversion"/>
  </si>
  <si>
    <t>小计（元，含税）</t>
    <phoneticPr fontId="32" type="noConversion"/>
  </si>
  <si>
    <t>税率（%）</t>
    <phoneticPr fontId="32" type="noConversion"/>
  </si>
  <si>
    <r>
      <t>合计（元，</t>
    </r>
    <r>
      <rPr>
        <b/>
        <sz val="10"/>
        <color rgb="FFFF0000"/>
        <rFont val="宋体"/>
        <family val="3"/>
        <charset val="134"/>
      </rPr>
      <t>含税</t>
    </r>
    <r>
      <rPr>
        <b/>
        <sz val="10"/>
        <color theme="1"/>
        <rFont val="宋体"/>
        <family val="3"/>
        <charset val="134"/>
      </rPr>
      <t>）</t>
    </r>
    <phoneticPr fontId="32" type="noConversion"/>
  </si>
  <si>
    <r>
      <t>不含税价（元，</t>
    </r>
    <r>
      <rPr>
        <b/>
        <sz val="10"/>
        <color rgb="FFFF0000"/>
        <rFont val="宋体"/>
        <family val="3"/>
        <charset val="134"/>
      </rPr>
      <t>不含税</t>
    </r>
    <r>
      <rPr>
        <sz val="12"/>
        <rFont val="宋体"/>
        <family val="3"/>
        <charset val="134"/>
      </rPr>
      <t>）</t>
    </r>
    <phoneticPr fontId="32" type="noConversion"/>
  </si>
  <si>
    <t>单价(元,含税)</t>
    <phoneticPr fontId="37" type="noConversion"/>
  </si>
  <si>
    <t>合价(元，含税)</t>
    <phoneticPr fontId="37" type="noConversion"/>
  </si>
  <si>
    <t>测量测绘费小计（元，含税）</t>
    <phoneticPr fontId="37" type="noConversion"/>
  </si>
  <si>
    <t>测量测绘费合计（元，含税）</t>
    <phoneticPr fontId="37" type="noConversion"/>
  </si>
  <si>
    <t>小计（元，含税）</t>
    <phoneticPr fontId="37" type="noConversion"/>
  </si>
  <si>
    <t>单价（元/单位）</t>
    <phoneticPr fontId="37" type="noConversion"/>
  </si>
  <si>
    <t>下村村口停车场改造提升工程</t>
    <phoneticPr fontId="32" type="noConversion"/>
  </si>
  <si>
    <t>下村村尾停车场改造提升工程</t>
    <phoneticPr fontId="32" type="noConversion"/>
  </si>
  <si>
    <t>深井村停车场改造提升工程</t>
    <phoneticPr fontId="32" type="noConversion"/>
  </si>
  <si>
    <t>粗沙环停车场改造提升工程</t>
    <phoneticPr fontId="32" type="noConversion"/>
  </si>
  <si>
    <t>洋环村停车场改造提升工程</t>
    <phoneticPr fontId="32" type="noConversion"/>
  </si>
  <si>
    <t>环洋村周边防洪排涝回填工程</t>
    <phoneticPr fontId="32" type="noConversion"/>
  </si>
  <si>
    <t>四塘村停车场改造提升工程</t>
    <phoneticPr fontId="32" type="noConversion"/>
  </si>
  <si>
    <t>向阳村停车场改造提升工程</t>
    <phoneticPr fontId="32" type="noConversion"/>
  </si>
  <si>
    <t>横琴粤澳深度合作区村居停车场及周边环境提升改造工程项目勘察设计
服务报价表</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</si>
</sst>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
    <numFmt numFmtId="178" formatCode="#,##0.00_ "/>
  </numFmts>
  <fonts count="38">
    <font>
      <sz val="12"/>
      <name val="宋体"/>
      <charset val="134"/>
    </font>
    <font>
      <b/>
      <sz val="16"/>
      <name val="宋体"/>
      <family val="3"/>
      <charset val="134"/>
    </font>
    <font>
      <b/>
      <sz val="12"/>
      <name val="宋体"/>
      <family val="3"/>
      <charset val="134"/>
    </font>
    <font>
      <b/>
      <sz val="10"/>
      <name val="宋体"/>
      <family val="3"/>
      <charset val="134"/>
    </font>
    <font>
      <sz val="10"/>
      <name val="宋体"/>
      <family val="3"/>
      <charset val="134"/>
    </font>
    <font>
      <sz val="10"/>
      <color indexed="8"/>
      <name val="宋体"/>
      <family val="3"/>
      <charset val="134"/>
    </font>
    <font>
      <b/>
      <sz val="10"/>
      <color indexed="8"/>
      <name val="宋体"/>
      <family val="3"/>
      <charset val="134"/>
    </font>
    <font>
      <sz val="8"/>
      <name val="宋体"/>
      <family val="3"/>
      <charset val="134"/>
    </font>
    <font>
      <sz val="10"/>
      <name val="宋体"/>
      <family val="3"/>
      <charset val="134"/>
    </font>
    <font>
      <sz val="10"/>
      <name val="宋体"/>
      <family val="3"/>
      <charset val="134"/>
    </font>
    <font>
      <b/>
      <sz val="10"/>
      <name val="宋体"/>
      <family val="3"/>
      <charset val="134"/>
    </font>
    <font>
      <b/>
      <sz val="10"/>
      <name val="宋体"/>
      <family val="3"/>
      <charset val="134"/>
    </font>
    <font>
      <sz val="10"/>
      <color indexed="8"/>
      <name val="宋体"/>
      <family val="3"/>
      <charset val="134"/>
    </font>
    <font>
      <sz val="10.5"/>
      <name val="宋体"/>
      <family val="3"/>
      <charset val="134"/>
    </font>
    <font>
      <b/>
      <sz val="10"/>
      <color indexed="8"/>
      <name val="宋体"/>
      <family val="3"/>
      <charset val="134"/>
    </font>
    <font>
      <b/>
      <sz val="18"/>
      <name val="宋体"/>
      <family val="3"/>
      <charset val="134"/>
    </font>
    <font>
      <b/>
      <sz val="14"/>
      <name val="宋体"/>
      <family val="3"/>
      <charset val="134"/>
    </font>
    <font>
      <sz val="12"/>
      <name val="Times New Roman"/>
      <family val="1"/>
    </font>
    <font>
      <sz val="12"/>
      <name val="新細明體"/>
      <charset val="134"/>
    </font>
    <font>
      <vertAlign val="superscript"/>
      <sz val="10"/>
      <color indexed="8"/>
      <name val="宋体"/>
      <family val="3"/>
      <charset val="134"/>
    </font>
    <font>
      <sz val="11"/>
      <color theme="1"/>
      <name val="宋体"/>
      <family val="3"/>
      <charset val="134"/>
    </font>
    <font>
      <sz val="10"/>
      <color theme="1"/>
      <name val="宋体"/>
      <family val="3"/>
      <charset val="134"/>
    </font>
    <font>
      <sz val="10"/>
      <color rgb="FF000000"/>
      <name val="宋体"/>
      <family val="3"/>
      <charset val="134"/>
    </font>
    <font>
      <b/>
      <sz val="10"/>
      <color rgb="FF000000"/>
      <name val="宋体"/>
      <family val="3"/>
      <charset val="134"/>
    </font>
    <font>
      <sz val="11"/>
      <color theme="1"/>
      <name val="宋体"/>
      <family val="3"/>
      <charset val="134"/>
      <scheme val="minor"/>
    </font>
    <font>
      <b/>
      <sz val="20"/>
      <color theme="1"/>
      <name val="宋体"/>
      <family val="3"/>
      <charset val="134"/>
      <scheme val="minor"/>
    </font>
    <font>
      <sz val="12"/>
      <color theme="1"/>
      <name val="宋体"/>
      <family val="3"/>
      <charset val="134"/>
      <scheme val="minor"/>
    </font>
    <font>
      <b/>
      <sz val="11"/>
      <color theme="1"/>
      <name val="宋体"/>
      <family val="3"/>
      <charset val="134"/>
      <scheme val="minor"/>
    </font>
    <font>
      <sz val="10"/>
      <color indexed="8"/>
      <name val="宋体"/>
      <family val="3"/>
      <charset val="134"/>
      <scheme val="minor"/>
    </font>
    <font>
      <b/>
      <sz val="10"/>
      <color indexed="8"/>
      <name val="宋体"/>
      <family val="3"/>
      <charset val="134"/>
      <scheme val="minor"/>
    </font>
    <font>
      <b/>
      <sz val="10"/>
      <color theme="1"/>
      <name val="宋体"/>
      <family val="3"/>
      <charset val="134"/>
    </font>
    <font>
      <sz val="12"/>
      <name val="宋体"/>
      <family val="3"/>
      <charset val="134"/>
    </font>
    <font>
      <sz val="9"/>
      <name val="宋体"/>
      <family val="3"/>
      <charset val="134"/>
    </font>
    <font>
      <b/>
      <sz val="10"/>
      <name val="宋体"/>
      <family val="3"/>
      <charset val="134"/>
    </font>
    <font>
      <b/>
      <sz val="10"/>
      <color theme="1"/>
      <name val="宋体"/>
      <family val="3"/>
      <charset val="134"/>
    </font>
    <font>
      <sz val="12"/>
      <name val="宋体"/>
      <family val="3"/>
      <charset val="134"/>
    </font>
    <font>
      <b/>
      <sz val="10"/>
      <color rgb="FFFF0000"/>
      <name val="宋体"/>
      <family val="3"/>
      <charset val="134"/>
    </font>
    <font>
      <sz val="9"/>
      <name val="宋体"/>
      <family val="3"/>
      <charset val="134"/>
    </font>
  </fonts>
  <fills count="3">
    <fill>
      <patternFill patternType="none"/>
    </fill>
    <fill>
      <patternFill patternType="gray125"/>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8"/>
      </top>
      <bottom/>
      <diagonal/>
    </border>
  </borders>
  <cellStyleXfs count="7">
    <xf numFmtId="0" fontId="0" fillId="0" borderId="0"/>
    <xf numFmtId="0" fontId="17" fillId="0" borderId="0"/>
    <xf numFmtId="0" fontId="31" fillId="0" borderId="0"/>
    <xf numFmtId="0" fontId="18" fillId="0" borderId="0"/>
    <xf numFmtId="0" fontId="31" fillId="0" borderId="0">
      <alignment vertical="center"/>
    </xf>
    <xf numFmtId="0" fontId="17" fillId="0" borderId="0"/>
    <xf numFmtId="0" fontId="31" fillId="0" borderId="0"/>
  </cellStyleXfs>
  <cellXfs count="173">
    <xf numFmtId="0" fontId="0" fillId="0" borderId="0" xfId="0"/>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0" fillId="0" borderId="0" xfId="0" applyFont="1"/>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0"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9"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4" fillId="2" borderId="18" xfId="0" applyNumberFormat="1"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4" fillId="0" borderId="1" xfId="0" applyFont="1" applyFill="1" applyBorder="1" applyAlignment="1">
      <alignment horizontal="center" vertical="center"/>
    </xf>
    <xf numFmtId="0" fontId="0" fillId="0" borderId="6"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7" fillId="0" borderId="2" xfId="0" applyFont="1" applyFill="1" applyBorder="1" applyAlignment="1">
      <alignment vertical="center" wrapText="1"/>
    </xf>
    <xf numFmtId="0" fontId="22" fillId="0" borderId="1"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24" fillId="0" borderId="0" xfId="0" applyFont="1" applyFill="1" applyBorder="1" applyAlignment="1">
      <alignment vertical="center" wrapText="1"/>
    </xf>
    <xf numFmtId="178" fontId="24" fillId="0" borderId="0" xfId="0" applyNumberFormat="1" applyFont="1" applyFill="1" applyBorder="1" applyAlignment="1">
      <alignment vertical="center" wrapText="1"/>
    </xf>
    <xf numFmtId="0" fontId="24" fillId="0" borderId="1" xfId="0" applyFont="1" applyFill="1" applyBorder="1" applyAlignment="1">
      <alignment horizontal="center" vertical="center" wrapText="1"/>
    </xf>
    <xf numFmtId="178" fontId="24"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178" fontId="0" fillId="0" borderId="0" xfId="0" applyNumberFormat="1" applyFill="1" applyBorder="1" applyAlignment="1">
      <alignment horizontal="center" vertical="center"/>
    </xf>
    <xf numFmtId="178" fontId="3" fillId="0" borderId="1" xfId="0" applyNumberFormat="1" applyFont="1" applyFill="1" applyBorder="1" applyAlignment="1">
      <alignment horizontal="center" vertical="center"/>
    </xf>
    <xf numFmtId="0" fontId="28"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178" fontId="4" fillId="0" borderId="1" xfId="0" applyNumberFormat="1" applyFont="1" applyFill="1" applyBorder="1" applyAlignment="1">
      <alignment horizontal="center" vertical="center"/>
    </xf>
    <xf numFmtId="0" fontId="4" fillId="0" borderId="1" xfId="5" applyNumberFormat="1" applyFont="1" applyFill="1" applyBorder="1" applyAlignment="1">
      <alignment horizontal="center" vertical="center"/>
    </xf>
    <xf numFmtId="178" fontId="21" fillId="0" borderId="1" xfId="0" applyNumberFormat="1" applyFont="1" applyFill="1" applyBorder="1" applyAlignment="1">
      <alignment horizontal="center" vertical="center" wrapText="1"/>
    </xf>
    <xf numFmtId="0" fontId="28" fillId="0" borderId="14" xfId="0" applyFont="1" applyFill="1" applyBorder="1" applyAlignment="1">
      <alignment horizontal="center" vertical="center"/>
    </xf>
    <xf numFmtId="0" fontId="21" fillId="0" borderId="14" xfId="0" applyFont="1" applyFill="1" applyBorder="1" applyAlignment="1">
      <alignment horizontal="center" vertical="center" wrapText="1"/>
    </xf>
    <xf numFmtId="0" fontId="21" fillId="0" borderId="14" xfId="0" applyFont="1" applyFill="1" applyBorder="1" applyAlignment="1">
      <alignment horizontal="left" vertical="center" wrapText="1"/>
    </xf>
    <xf numFmtId="178" fontId="4" fillId="0" borderId="14" xfId="0" applyNumberFormat="1" applyFont="1" applyFill="1" applyBorder="1" applyAlignment="1">
      <alignment horizontal="center" vertical="center"/>
    </xf>
    <xf numFmtId="178" fontId="21" fillId="0" borderId="14" xfId="0" applyNumberFormat="1" applyFont="1" applyFill="1" applyBorder="1" applyAlignment="1">
      <alignment horizontal="center" vertical="center" wrapText="1"/>
    </xf>
    <xf numFmtId="0" fontId="28" fillId="0" borderId="14" xfId="0" applyFont="1" applyFill="1" applyBorder="1" applyAlignment="1">
      <alignment horizontal="center" vertical="center"/>
    </xf>
    <xf numFmtId="0" fontId="21" fillId="0" borderId="14" xfId="0" applyFont="1" applyFill="1" applyBorder="1" applyAlignment="1">
      <alignment horizontal="center" vertical="center" wrapText="1"/>
    </xf>
    <xf numFmtId="178" fontId="21" fillId="0" borderId="14" xfId="0" applyNumberFormat="1" applyFont="1" applyFill="1" applyBorder="1" applyAlignment="1">
      <alignment horizontal="center" vertical="center" wrapText="1"/>
    </xf>
    <xf numFmtId="0" fontId="28" fillId="0" borderId="15" xfId="0" applyFont="1" applyFill="1" applyBorder="1" applyAlignment="1">
      <alignment horizontal="center" vertical="center"/>
    </xf>
    <xf numFmtId="0" fontId="21" fillId="0" borderId="15" xfId="0" applyFont="1" applyFill="1" applyBorder="1" applyAlignment="1">
      <alignment horizontal="center" vertical="center" wrapText="1"/>
    </xf>
    <xf numFmtId="178" fontId="4" fillId="0" borderId="15" xfId="0" applyNumberFormat="1" applyFont="1" applyFill="1" applyBorder="1" applyAlignment="1">
      <alignment horizontal="center" vertical="center"/>
    </xf>
    <xf numFmtId="178" fontId="21" fillId="0" borderId="15" xfId="0" applyNumberFormat="1" applyFont="1" applyFill="1" applyBorder="1" applyAlignment="1">
      <alignment horizontal="center" vertical="center" wrapText="1"/>
    </xf>
    <xf numFmtId="0" fontId="29" fillId="0" borderId="15" xfId="0" applyFont="1" applyFill="1" applyBorder="1" applyAlignment="1">
      <alignment horizontal="center" vertical="center"/>
    </xf>
    <xf numFmtId="0" fontId="30" fillId="0" borderId="15" xfId="0" applyFont="1" applyFill="1" applyBorder="1" applyAlignment="1">
      <alignment horizontal="center" vertical="center" wrapText="1"/>
    </xf>
    <xf numFmtId="0" fontId="30" fillId="0" borderId="15" xfId="0" applyFont="1" applyFill="1" applyBorder="1" applyAlignment="1">
      <alignment horizontal="left" vertical="center" wrapText="1"/>
    </xf>
    <xf numFmtId="178" fontId="3" fillId="0" borderId="15" xfId="0" applyNumberFormat="1" applyFont="1" applyFill="1" applyBorder="1" applyAlignment="1">
      <alignment horizontal="center" vertical="center"/>
    </xf>
    <xf numFmtId="0" fontId="3" fillId="0" borderId="1" xfId="5" applyNumberFormat="1" applyFont="1" applyFill="1" applyBorder="1" applyAlignment="1">
      <alignment horizontal="center" vertical="center"/>
    </xf>
    <xf numFmtId="178" fontId="30" fillId="0" borderId="15" xfId="0" applyNumberFormat="1" applyFont="1" applyFill="1" applyBorder="1" applyAlignment="1">
      <alignment horizontal="center" vertical="center" wrapText="1"/>
    </xf>
    <xf numFmtId="178" fontId="4" fillId="0" borderId="0" xfId="0" applyNumberFormat="1" applyFont="1" applyFill="1" applyBorder="1" applyAlignment="1">
      <alignment horizontal="center" vertical="center"/>
    </xf>
    <xf numFmtId="0" fontId="4" fillId="0" borderId="16" xfId="0" applyFont="1" applyBorder="1" applyAlignment="1">
      <alignment horizontal="center" vertical="center" wrapText="1"/>
    </xf>
    <xf numFmtId="0" fontId="3" fillId="0" borderId="17" xfId="0" applyFont="1" applyBorder="1" applyAlignment="1">
      <alignment horizontal="center" vertical="center" wrapText="1"/>
    </xf>
    <xf numFmtId="178" fontId="4" fillId="0" borderId="0" xfId="0" applyNumberFormat="1" applyFont="1" applyFill="1" applyAlignment="1">
      <alignment horizontal="center" vertical="center"/>
    </xf>
    <xf numFmtId="178" fontId="0" fillId="0" borderId="0" xfId="0" applyNumberFormat="1" applyFill="1" applyBorder="1" applyAlignment="1">
      <alignment horizontal="center" vertical="center" wrapText="1"/>
    </xf>
    <xf numFmtId="178" fontId="33" fillId="0" borderId="1" xfId="0" applyNumberFormat="1" applyFont="1" applyFill="1" applyBorder="1" applyAlignment="1">
      <alignment horizontal="center" vertical="center" wrapText="1"/>
    </xf>
    <xf numFmtId="178" fontId="33" fillId="0" borderId="1" xfId="0" applyNumberFormat="1" applyFont="1" applyFill="1" applyBorder="1" applyAlignment="1">
      <alignment horizontal="center" vertical="center"/>
    </xf>
    <xf numFmtId="0" fontId="34" fillId="0" borderId="19" xfId="0" applyFont="1" applyFill="1" applyBorder="1" applyAlignment="1">
      <alignment horizontal="center" vertical="center" wrapText="1"/>
    </xf>
    <xf numFmtId="178" fontId="3" fillId="0" borderId="19" xfId="0" applyNumberFormat="1" applyFont="1" applyFill="1" applyBorder="1" applyAlignment="1">
      <alignment horizontal="center" vertical="center"/>
    </xf>
    <xf numFmtId="178" fontId="0" fillId="0" borderId="1" xfId="0" applyNumberFormat="1" applyFill="1" applyBorder="1" applyAlignment="1">
      <alignment horizontal="center" vertical="center" wrapText="1"/>
    </xf>
    <xf numFmtId="178" fontId="0" fillId="0" borderId="1" xfId="0" applyNumberFormat="1" applyFill="1" applyBorder="1" applyAlignment="1">
      <alignment horizontal="center" vertical="center"/>
    </xf>
    <xf numFmtId="0" fontId="34" fillId="0" borderId="2" xfId="0" applyFont="1" applyFill="1" applyBorder="1" applyAlignment="1">
      <alignment horizontal="center" vertical="center" wrapText="1"/>
    </xf>
    <xf numFmtId="178" fontId="0" fillId="0" borderId="2" xfId="0" applyNumberFormat="1" applyFill="1" applyBorder="1" applyAlignment="1">
      <alignment horizontal="center" vertical="center" wrapText="1"/>
    </xf>
    <xf numFmtId="178" fontId="0" fillId="0" borderId="2" xfId="0" applyNumberFormat="1" applyFill="1" applyBorder="1" applyAlignment="1">
      <alignment horizontal="center" vertical="center"/>
    </xf>
    <xf numFmtId="178" fontId="35" fillId="0" borderId="2"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178" fontId="16" fillId="0" borderId="2" xfId="0" applyNumberFormat="1" applyFont="1" applyFill="1" applyBorder="1" applyAlignment="1">
      <alignment horizontal="center" vertical="center" wrapText="1"/>
    </xf>
    <xf numFmtId="0" fontId="29" fillId="0" borderId="19"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178" fontId="15" fillId="0" borderId="2" xfId="0" applyNumberFormat="1" applyFont="1" applyFill="1" applyBorder="1" applyAlignment="1">
      <alignment horizontal="center" vertical="center"/>
    </xf>
    <xf numFmtId="0" fontId="25" fillId="0" borderId="0" xfId="0" applyFont="1" applyFill="1" applyAlignment="1">
      <alignment horizontal="center" vertical="center" wrapText="1"/>
    </xf>
    <xf numFmtId="178" fontId="25" fillId="0" borderId="0" xfId="0" applyNumberFormat="1" applyFont="1" applyFill="1" applyAlignment="1">
      <alignment horizontal="center" vertical="center" wrapText="1"/>
    </xf>
    <xf numFmtId="0" fontId="26" fillId="0" borderId="13" xfId="0" applyFont="1" applyFill="1" applyBorder="1" applyAlignment="1">
      <alignment horizontal="left" vertical="center" wrapText="1"/>
    </xf>
    <xf numFmtId="178" fontId="26" fillId="0" borderId="13" xfId="0" applyNumberFormat="1" applyFont="1" applyFill="1" applyBorder="1" applyAlignment="1">
      <alignment horizontal="left" vertical="center" wrapText="1"/>
    </xf>
    <xf numFmtId="178" fontId="27"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77" fontId="23" fillId="0" borderId="7" xfId="0" applyNumberFormat="1" applyFont="1" applyFill="1" applyBorder="1" applyAlignment="1">
      <alignment horizontal="center" vertical="center" wrapText="1"/>
    </xf>
    <xf numFmtId="177" fontId="23" fillId="0" borderId="9" xfId="0" applyNumberFormat="1" applyFont="1" applyFill="1" applyBorder="1" applyAlignment="1">
      <alignment horizontal="center" vertical="center" wrapText="1"/>
    </xf>
    <xf numFmtId="0" fontId="4" fillId="0" borderId="7" xfId="0" applyFont="1" applyFill="1" applyBorder="1" applyAlignment="1">
      <alignment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7" fontId="6" fillId="0" borderId="7" xfId="0" applyNumberFormat="1" applyFont="1" applyFill="1" applyBorder="1" applyAlignment="1">
      <alignment horizontal="center" vertical="center" wrapText="1"/>
    </xf>
    <xf numFmtId="177" fontId="6" fillId="0" borderId="9"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4" fillId="0" borderId="8" xfId="0" applyFont="1" applyFill="1" applyBorder="1" applyAlignment="1">
      <alignment vertical="center" wrapText="1"/>
    </xf>
    <xf numFmtId="177" fontId="3" fillId="0" borderId="7"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0" fontId="3" fillId="0" borderId="7" xfId="0" applyFont="1" applyFill="1" applyBorder="1" applyAlignment="1">
      <alignment horizontal="left" vertical="center"/>
    </xf>
    <xf numFmtId="0" fontId="3" fillId="0" borderId="9" xfId="0"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7" xfId="0" applyFont="1" applyFill="1" applyBorder="1" applyAlignment="1">
      <alignment horizontal="center" vertical="center" wrapText="1"/>
    </xf>
    <xf numFmtId="177" fontId="14" fillId="0" borderId="7" xfId="0" applyNumberFormat="1" applyFont="1" applyFill="1" applyBorder="1" applyAlignment="1">
      <alignment horizontal="center" vertical="center" wrapText="1"/>
    </xf>
    <xf numFmtId="177" fontId="14" fillId="0" borderId="9"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xf>
    <xf numFmtId="9" fontId="4" fillId="0" borderId="9"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23" fillId="0" borderId="8"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xf>
    <xf numFmtId="0" fontId="3" fillId="0" borderId="8" xfId="0" applyFont="1" applyFill="1" applyBorder="1" applyAlignment="1">
      <alignment horizontal="center" vertical="center"/>
    </xf>
    <xf numFmtId="0" fontId="9" fillId="0" borderId="8" xfId="0" applyFont="1" applyFill="1" applyBorder="1" applyAlignment="1">
      <alignment horizontal="center" vertical="center" wrapText="1"/>
    </xf>
    <xf numFmtId="177" fontId="14" fillId="0" borderId="8" xfId="0" applyNumberFormat="1" applyFont="1" applyFill="1" applyBorder="1" applyAlignment="1">
      <alignment horizontal="center" vertical="center" wrapText="1"/>
    </xf>
    <xf numFmtId="9" fontId="4" fillId="0" borderId="8"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7">
    <cellStyle name="_ET_STYLE_NoName_00_" xfId="1"/>
    <cellStyle name="0,0_x005f_x000d__x005f_x000a_NA_x005f_x000d__x005f_x000a_" xfId="2"/>
    <cellStyle name="常规" xfId="0" builtinId="0"/>
    <cellStyle name="常规 11" xfId="6"/>
    <cellStyle name="常规 2_中山古镇怡庭豪园-计算手稿" xfId="3"/>
    <cellStyle name="常规 3" xfId="4"/>
    <cellStyle name="常规_设备清单_20061024"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687705</xdr:colOff>
      <xdr:row>11</xdr:row>
      <xdr:rowOff>0</xdr:rowOff>
    </xdr:from>
    <xdr:to>
      <xdr:col>2</xdr:col>
      <xdr:colOff>744644</xdr:colOff>
      <xdr:row>11</xdr:row>
      <xdr:rowOff>204671</xdr:rowOff>
    </xdr:to>
    <xdr:sp macro="" textlink="">
      <xdr:nvSpPr>
        <xdr:cNvPr id="2" name="Text Box 7"/>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3" name="Text Box 9"/>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4" name="Text Box 10"/>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5" name="Text Box 7"/>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6" name="Text Box 9"/>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7" name="Text Box 10"/>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8" name="Text Box 7"/>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9" name="Text Box 9"/>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10" name="Text Box 10"/>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11" name="Text Box 7"/>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12" name="Text Box 9"/>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13" name="Text Box 10"/>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14" name="Text Box 7"/>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15" name="Text Box 9"/>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16" name="Text Box 10"/>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17" name="Text Box 7"/>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18" name="Text Box 9"/>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19" name="Text Box 10"/>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20" name="Text Box 7"/>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21" name="Text Box 9"/>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22" name="Text Box 10"/>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23" name="Text Box 7"/>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24" name="Text Box 9"/>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11</xdr:row>
      <xdr:rowOff>204671</xdr:rowOff>
    </xdr:to>
    <xdr:sp macro="" textlink="">
      <xdr:nvSpPr>
        <xdr:cNvPr id="25" name="Text Box 10"/>
        <xdr:cNvSpPr txBox="1"/>
      </xdr:nvSpPr>
      <xdr:spPr>
        <a:xfrm>
          <a:off x="3456305" y="54991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685800</xdr:colOff>
      <xdr:row>11</xdr:row>
      <xdr:rowOff>0</xdr:rowOff>
    </xdr:from>
    <xdr:to>
      <xdr:col>2</xdr:col>
      <xdr:colOff>755650</xdr:colOff>
      <xdr:row>11</xdr:row>
      <xdr:rowOff>165100</xdr:rowOff>
    </xdr:to>
    <xdr:sp macro="" textlink="">
      <xdr:nvSpPr>
        <xdr:cNvPr id="117982" name="Text Box 6"/>
        <xdr:cNvSpPr txBox="1">
          <a:spLocks noChangeArrowheads="1"/>
        </xdr:cNvSpPr>
      </xdr:nvSpPr>
      <xdr:spPr bwMode="auto">
        <a:xfrm>
          <a:off x="2082800" y="8890000"/>
          <a:ext cx="6985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t" upright="1"/>
        <a:lstStyle/>
        <a:p>
          <a:pPr algn="ctr" rtl="0">
            <a:defRPr sz="1000"/>
          </a:pPr>
          <a:endParaRPr lang="zh-CN" altLang="en-US"/>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2" name="Text Box 7"/>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685800</xdr:colOff>
      <xdr:row>11</xdr:row>
      <xdr:rowOff>0</xdr:rowOff>
    </xdr:from>
    <xdr:to>
      <xdr:col>2</xdr:col>
      <xdr:colOff>755650</xdr:colOff>
      <xdr:row>11</xdr:row>
      <xdr:rowOff>165100</xdr:rowOff>
    </xdr:to>
    <xdr:sp macro="" textlink="">
      <xdr:nvSpPr>
        <xdr:cNvPr id="117984" name="Text Box 8"/>
        <xdr:cNvSpPr txBox="1">
          <a:spLocks noChangeArrowheads="1"/>
        </xdr:cNvSpPr>
      </xdr:nvSpPr>
      <xdr:spPr bwMode="auto">
        <a:xfrm>
          <a:off x="2082800" y="8890000"/>
          <a:ext cx="6985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t" upright="1"/>
        <a:lstStyle/>
        <a:p>
          <a:pPr algn="ctr" rtl="0">
            <a:defRPr sz="1000"/>
          </a:pPr>
          <a:endParaRPr lang="zh-CN" altLang="en-US"/>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3" name="Text Box 9"/>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4" name="Text Box 10"/>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685800</xdr:colOff>
      <xdr:row>11</xdr:row>
      <xdr:rowOff>0</xdr:rowOff>
    </xdr:from>
    <xdr:to>
      <xdr:col>2</xdr:col>
      <xdr:colOff>755650</xdr:colOff>
      <xdr:row>12</xdr:row>
      <xdr:rowOff>0</xdr:rowOff>
    </xdr:to>
    <xdr:sp macro="" textlink="">
      <xdr:nvSpPr>
        <xdr:cNvPr id="117987" name="Text Box 6"/>
        <xdr:cNvSpPr txBox="1">
          <a:spLocks noChangeArrowheads="1"/>
        </xdr:cNvSpPr>
      </xdr:nvSpPr>
      <xdr:spPr bwMode="auto">
        <a:xfrm>
          <a:off x="2082800" y="8890000"/>
          <a:ext cx="698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t" upright="1"/>
        <a:lstStyle/>
        <a:p>
          <a:pPr algn="ctr" rtl="0">
            <a:defRPr sz="1000"/>
          </a:pPr>
          <a:endParaRPr lang="zh-CN" altLang="en-US"/>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5" name="Text Box 7"/>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685800</xdr:colOff>
      <xdr:row>11</xdr:row>
      <xdr:rowOff>0</xdr:rowOff>
    </xdr:from>
    <xdr:to>
      <xdr:col>2</xdr:col>
      <xdr:colOff>755650</xdr:colOff>
      <xdr:row>12</xdr:row>
      <xdr:rowOff>0</xdr:rowOff>
    </xdr:to>
    <xdr:sp macro="" textlink="">
      <xdr:nvSpPr>
        <xdr:cNvPr id="117989" name="Text Box 8"/>
        <xdr:cNvSpPr txBox="1">
          <a:spLocks noChangeArrowheads="1"/>
        </xdr:cNvSpPr>
      </xdr:nvSpPr>
      <xdr:spPr bwMode="auto">
        <a:xfrm>
          <a:off x="2082800" y="8890000"/>
          <a:ext cx="698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t" upright="1"/>
        <a:lstStyle/>
        <a:p>
          <a:pPr algn="ctr" rtl="0">
            <a:defRPr sz="1000"/>
          </a:pPr>
          <a:endParaRPr lang="zh-CN" altLang="en-US"/>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6" name="Text Box 9"/>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7" name="Text Box 10"/>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685800</xdr:colOff>
      <xdr:row>11</xdr:row>
      <xdr:rowOff>0</xdr:rowOff>
    </xdr:from>
    <xdr:to>
      <xdr:col>2</xdr:col>
      <xdr:colOff>755650</xdr:colOff>
      <xdr:row>11</xdr:row>
      <xdr:rowOff>165100</xdr:rowOff>
    </xdr:to>
    <xdr:sp macro="" textlink="">
      <xdr:nvSpPr>
        <xdr:cNvPr id="117992" name="Text Box 6"/>
        <xdr:cNvSpPr txBox="1">
          <a:spLocks noChangeArrowheads="1"/>
        </xdr:cNvSpPr>
      </xdr:nvSpPr>
      <xdr:spPr bwMode="auto">
        <a:xfrm>
          <a:off x="2082800" y="8890000"/>
          <a:ext cx="6985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t" upright="1"/>
        <a:lstStyle/>
        <a:p>
          <a:pPr algn="ctr" rtl="0">
            <a:defRPr sz="1000"/>
          </a:pPr>
          <a:endParaRPr lang="zh-CN" altLang="en-US"/>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8" name="Text Box 7"/>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685800</xdr:colOff>
      <xdr:row>11</xdr:row>
      <xdr:rowOff>0</xdr:rowOff>
    </xdr:from>
    <xdr:to>
      <xdr:col>2</xdr:col>
      <xdr:colOff>755650</xdr:colOff>
      <xdr:row>11</xdr:row>
      <xdr:rowOff>165100</xdr:rowOff>
    </xdr:to>
    <xdr:sp macro="" textlink="">
      <xdr:nvSpPr>
        <xdr:cNvPr id="117994" name="Text Box 8"/>
        <xdr:cNvSpPr txBox="1">
          <a:spLocks noChangeArrowheads="1"/>
        </xdr:cNvSpPr>
      </xdr:nvSpPr>
      <xdr:spPr bwMode="auto">
        <a:xfrm>
          <a:off x="2082800" y="8890000"/>
          <a:ext cx="6985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t" upright="1"/>
        <a:lstStyle/>
        <a:p>
          <a:pPr algn="ctr" rtl="0">
            <a:defRPr sz="1000"/>
          </a:pPr>
          <a:endParaRPr lang="zh-CN" altLang="en-US"/>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9" name="Text Box 9"/>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10" name="Text Box 10"/>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685800</xdr:colOff>
      <xdr:row>11</xdr:row>
      <xdr:rowOff>0</xdr:rowOff>
    </xdr:from>
    <xdr:to>
      <xdr:col>2</xdr:col>
      <xdr:colOff>755650</xdr:colOff>
      <xdr:row>12</xdr:row>
      <xdr:rowOff>0</xdr:rowOff>
    </xdr:to>
    <xdr:sp macro="" textlink="">
      <xdr:nvSpPr>
        <xdr:cNvPr id="117997" name="Text Box 6"/>
        <xdr:cNvSpPr txBox="1">
          <a:spLocks noChangeArrowheads="1"/>
        </xdr:cNvSpPr>
      </xdr:nvSpPr>
      <xdr:spPr bwMode="auto">
        <a:xfrm>
          <a:off x="2082800" y="8890000"/>
          <a:ext cx="698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t" upright="1"/>
        <a:lstStyle/>
        <a:p>
          <a:pPr algn="ctr" rtl="0">
            <a:defRPr sz="1000"/>
          </a:pPr>
          <a:endParaRPr lang="zh-CN" altLang="en-US"/>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11" name="Text Box 7"/>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685800</xdr:colOff>
      <xdr:row>11</xdr:row>
      <xdr:rowOff>0</xdr:rowOff>
    </xdr:from>
    <xdr:to>
      <xdr:col>2</xdr:col>
      <xdr:colOff>755650</xdr:colOff>
      <xdr:row>12</xdr:row>
      <xdr:rowOff>0</xdr:rowOff>
    </xdr:to>
    <xdr:sp macro="" textlink="">
      <xdr:nvSpPr>
        <xdr:cNvPr id="117999" name="Text Box 8"/>
        <xdr:cNvSpPr txBox="1">
          <a:spLocks noChangeArrowheads="1"/>
        </xdr:cNvSpPr>
      </xdr:nvSpPr>
      <xdr:spPr bwMode="auto">
        <a:xfrm>
          <a:off x="2082800" y="8890000"/>
          <a:ext cx="698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t" upright="1"/>
        <a:lstStyle/>
        <a:p>
          <a:pPr algn="ctr" rtl="0">
            <a:defRPr sz="1000"/>
          </a:pPr>
          <a:endParaRPr lang="zh-CN" altLang="en-US"/>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12" name="Text Box 9"/>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13" name="Text Box 10"/>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685800</xdr:colOff>
      <xdr:row>11</xdr:row>
      <xdr:rowOff>0</xdr:rowOff>
    </xdr:from>
    <xdr:to>
      <xdr:col>2</xdr:col>
      <xdr:colOff>755650</xdr:colOff>
      <xdr:row>11</xdr:row>
      <xdr:rowOff>165100</xdr:rowOff>
    </xdr:to>
    <xdr:sp macro="" textlink="">
      <xdr:nvSpPr>
        <xdr:cNvPr id="118002" name="Text Box 6"/>
        <xdr:cNvSpPr txBox="1">
          <a:spLocks noChangeArrowheads="1"/>
        </xdr:cNvSpPr>
      </xdr:nvSpPr>
      <xdr:spPr bwMode="auto">
        <a:xfrm>
          <a:off x="2082800" y="8890000"/>
          <a:ext cx="6985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t" upright="1"/>
        <a:lstStyle/>
        <a:p>
          <a:pPr algn="ctr" rtl="0">
            <a:defRPr sz="1000"/>
          </a:pPr>
          <a:endParaRPr lang="zh-CN" altLang="en-US"/>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14" name="Text Box 7"/>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685800</xdr:colOff>
      <xdr:row>11</xdr:row>
      <xdr:rowOff>0</xdr:rowOff>
    </xdr:from>
    <xdr:to>
      <xdr:col>2</xdr:col>
      <xdr:colOff>755650</xdr:colOff>
      <xdr:row>11</xdr:row>
      <xdr:rowOff>165100</xdr:rowOff>
    </xdr:to>
    <xdr:sp macro="" textlink="">
      <xdr:nvSpPr>
        <xdr:cNvPr id="118004" name="Text Box 8"/>
        <xdr:cNvSpPr txBox="1">
          <a:spLocks noChangeArrowheads="1"/>
        </xdr:cNvSpPr>
      </xdr:nvSpPr>
      <xdr:spPr bwMode="auto">
        <a:xfrm>
          <a:off x="2082800" y="8890000"/>
          <a:ext cx="6985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t" upright="1"/>
        <a:lstStyle/>
        <a:p>
          <a:pPr algn="ctr" rtl="0">
            <a:defRPr sz="1000"/>
          </a:pPr>
          <a:endParaRPr lang="zh-CN" altLang="en-US"/>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15" name="Text Box 9"/>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16" name="Text Box 10"/>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685800</xdr:colOff>
      <xdr:row>11</xdr:row>
      <xdr:rowOff>0</xdr:rowOff>
    </xdr:from>
    <xdr:to>
      <xdr:col>2</xdr:col>
      <xdr:colOff>755650</xdr:colOff>
      <xdr:row>12</xdr:row>
      <xdr:rowOff>0</xdr:rowOff>
    </xdr:to>
    <xdr:sp macro="" textlink="">
      <xdr:nvSpPr>
        <xdr:cNvPr id="118007" name="Text Box 6"/>
        <xdr:cNvSpPr txBox="1">
          <a:spLocks noChangeArrowheads="1"/>
        </xdr:cNvSpPr>
      </xdr:nvSpPr>
      <xdr:spPr bwMode="auto">
        <a:xfrm>
          <a:off x="2082800" y="8890000"/>
          <a:ext cx="698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t" upright="1"/>
        <a:lstStyle/>
        <a:p>
          <a:pPr algn="ctr" rtl="0">
            <a:defRPr sz="1000"/>
          </a:pPr>
          <a:endParaRPr lang="zh-CN" altLang="en-US"/>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17" name="Text Box 7"/>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685800</xdr:colOff>
      <xdr:row>11</xdr:row>
      <xdr:rowOff>0</xdr:rowOff>
    </xdr:from>
    <xdr:to>
      <xdr:col>2</xdr:col>
      <xdr:colOff>755650</xdr:colOff>
      <xdr:row>12</xdr:row>
      <xdr:rowOff>0</xdr:rowOff>
    </xdr:to>
    <xdr:sp macro="" textlink="">
      <xdr:nvSpPr>
        <xdr:cNvPr id="118009" name="Text Box 8"/>
        <xdr:cNvSpPr txBox="1">
          <a:spLocks noChangeArrowheads="1"/>
        </xdr:cNvSpPr>
      </xdr:nvSpPr>
      <xdr:spPr bwMode="auto">
        <a:xfrm>
          <a:off x="2082800" y="8890000"/>
          <a:ext cx="698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t" upright="1"/>
        <a:lstStyle/>
        <a:p>
          <a:pPr algn="ctr" rtl="0">
            <a:defRPr sz="1000"/>
          </a:pPr>
          <a:endParaRPr lang="zh-CN" altLang="en-US"/>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18" name="Text Box 9"/>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19" name="Text Box 10"/>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685800</xdr:colOff>
      <xdr:row>11</xdr:row>
      <xdr:rowOff>0</xdr:rowOff>
    </xdr:from>
    <xdr:to>
      <xdr:col>2</xdr:col>
      <xdr:colOff>755650</xdr:colOff>
      <xdr:row>11</xdr:row>
      <xdr:rowOff>165100</xdr:rowOff>
    </xdr:to>
    <xdr:sp macro="" textlink="">
      <xdr:nvSpPr>
        <xdr:cNvPr id="118012" name="Text Box 6"/>
        <xdr:cNvSpPr txBox="1">
          <a:spLocks noChangeArrowheads="1"/>
        </xdr:cNvSpPr>
      </xdr:nvSpPr>
      <xdr:spPr bwMode="auto">
        <a:xfrm>
          <a:off x="2082800" y="8890000"/>
          <a:ext cx="6985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t" upright="1"/>
        <a:lstStyle/>
        <a:p>
          <a:pPr algn="ctr" rtl="0">
            <a:defRPr sz="1000"/>
          </a:pPr>
          <a:endParaRPr lang="zh-CN" altLang="en-US"/>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20" name="Text Box 7"/>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685800</xdr:colOff>
      <xdr:row>11</xdr:row>
      <xdr:rowOff>0</xdr:rowOff>
    </xdr:from>
    <xdr:to>
      <xdr:col>2</xdr:col>
      <xdr:colOff>755650</xdr:colOff>
      <xdr:row>11</xdr:row>
      <xdr:rowOff>165100</xdr:rowOff>
    </xdr:to>
    <xdr:sp macro="" textlink="">
      <xdr:nvSpPr>
        <xdr:cNvPr id="118014" name="Text Box 8"/>
        <xdr:cNvSpPr txBox="1">
          <a:spLocks noChangeArrowheads="1"/>
        </xdr:cNvSpPr>
      </xdr:nvSpPr>
      <xdr:spPr bwMode="auto">
        <a:xfrm>
          <a:off x="2082800" y="8890000"/>
          <a:ext cx="6985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t" upright="1"/>
        <a:lstStyle/>
        <a:p>
          <a:pPr algn="ctr" rtl="0">
            <a:defRPr sz="1000"/>
          </a:pPr>
          <a:endParaRPr lang="zh-CN" altLang="en-US"/>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21" name="Text Box 9"/>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22" name="Text Box 10"/>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685800</xdr:colOff>
      <xdr:row>11</xdr:row>
      <xdr:rowOff>0</xdr:rowOff>
    </xdr:from>
    <xdr:to>
      <xdr:col>2</xdr:col>
      <xdr:colOff>755650</xdr:colOff>
      <xdr:row>12</xdr:row>
      <xdr:rowOff>0</xdr:rowOff>
    </xdr:to>
    <xdr:sp macro="" textlink="">
      <xdr:nvSpPr>
        <xdr:cNvPr id="118017" name="Text Box 6"/>
        <xdr:cNvSpPr txBox="1">
          <a:spLocks noChangeArrowheads="1"/>
        </xdr:cNvSpPr>
      </xdr:nvSpPr>
      <xdr:spPr bwMode="auto">
        <a:xfrm>
          <a:off x="2082800" y="8890000"/>
          <a:ext cx="698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t" upright="1"/>
        <a:lstStyle/>
        <a:p>
          <a:pPr algn="ctr" rtl="0">
            <a:defRPr sz="1000"/>
          </a:pPr>
          <a:endParaRPr lang="zh-CN" altLang="en-US"/>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23" name="Text Box 7"/>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685800</xdr:colOff>
      <xdr:row>11</xdr:row>
      <xdr:rowOff>0</xdr:rowOff>
    </xdr:from>
    <xdr:to>
      <xdr:col>2</xdr:col>
      <xdr:colOff>755650</xdr:colOff>
      <xdr:row>12</xdr:row>
      <xdr:rowOff>0</xdr:rowOff>
    </xdr:to>
    <xdr:sp macro="" textlink="">
      <xdr:nvSpPr>
        <xdr:cNvPr id="118019" name="Text Box 8"/>
        <xdr:cNvSpPr txBox="1">
          <a:spLocks noChangeArrowheads="1"/>
        </xdr:cNvSpPr>
      </xdr:nvSpPr>
      <xdr:spPr bwMode="auto">
        <a:xfrm>
          <a:off x="2082800" y="8890000"/>
          <a:ext cx="698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t" upright="1"/>
        <a:lstStyle/>
        <a:p>
          <a:pPr algn="ctr" rtl="0">
            <a:defRPr sz="1000"/>
          </a:pPr>
          <a:endParaRPr lang="zh-CN" altLang="en-US"/>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24" name="Text Box 9"/>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twoCellAnchor editAs="oneCell">
    <xdr:from>
      <xdr:col>2</xdr:col>
      <xdr:colOff>687705</xdr:colOff>
      <xdr:row>11</xdr:row>
      <xdr:rowOff>0</xdr:rowOff>
    </xdr:from>
    <xdr:to>
      <xdr:col>2</xdr:col>
      <xdr:colOff>744644</xdr:colOff>
      <xdr:row>12</xdr:row>
      <xdr:rowOff>14171</xdr:rowOff>
    </xdr:to>
    <xdr:sp macro="" textlink="">
      <xdr:nvSpPr>
        <xdr:cNvPr id="25" name="Text Box 10"/>
        <xdr:cNvSpPr txBox="1"/>
      </xdr:nvSpPr>
      <xdr:spPr>
        <a:xfrm>
          <a:off x="2084705" y="8890000"/>
          <a:ext cx="56939" cy="204671"/>
        </a:xfrm>
        <a:prstGeom prst="rect">
          <a:avLst/>
        </a:prstGeom>
        <a:noFill/>
        <a:ln w="9525">
          <a:noFill/>
        </a:ln>
      </xdr:spPr>
      <xdr:txBody>
        <a:bodyPr vertOverflow="overflow" vert="horz" wrap="none" lIns="18288" tIns="27432" rIns="0" bIns="0" anchor="t" anchorCtr="0" upright="1">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xmlns:mc="http://schemas.openxmlformats.org/markup-compatibility/2006" xmlns:a14="http://schemas.microsoft.com/office/drawing/2010/main" val="000000" mc:Ignorable="a14" a14:legacySpreadsheetColorIndex="8"/>
              </a:solidFill>
              <a:latin typeface="Times New Roman" panose="02020603050405020304" charset="0"/>
              <a:ea typeface="Times New Roman" panose="02020603050405020304" charset="0"/>
              <a:cs typeface="Times New Roman" panose="02020603050405020304" charset="0"/>
              <a:sym typeface="Times New Roman" panose="02020603050405020304" charset="0"/>
            </a:rPr>
            <a:t> </a:t>
          </a:r>
        </a:p>
      </xdr:txBody>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3"/>
  <sheetViews>
    <sheetView tabSelected="1" view="pageBreakPreview" zoomScaleNormal="100" workbookViewId="0">
      <pane ySplit="2" topLeftCell="A3" activePane="bottomLeft" state="frozen"/>
      <selection pane="bottomLeft" sqref="A1:E1"/>
    </sheetView>
  </sheetViews>
  <sheetFormatPr defaultColWidth="9" defaultRowHeight="15"/>
  <cols>
    <col min="1" max="1" width="8.33203125" style="61" customWidth="1"/>
    <col min="2" max="2" width="28" style="62" customWidth="1"/>
    <col min="3" max="3" width="19.08203125" style="93" customWidth="1"/>
    <col min="4" max="4" width="21.1640625" style="63" bestFit="1" customWidth="1"/>
    <col min="5" max="5" width="19.08203125" style="63" customWidth="1"/>
    <col min="6" max="6" width="10.33203125" style="63" bestFit="1" customWidth="1"/>
    <col min="7" max="9" width="9" style="61"/>
    <col min="10" max="10" width="12.58203125" style="61" bestFit="1" customWidth="1"/>
    <col min="11" max="16384" width="9" style="61"/>
  </cols>
  <sheetData>
    <row r="1" spans="1:6" ht="48" customHeight="1">
      <c r="A1" s="104" t="s">
        <v>87</v>
      </c>
      <c r="B1" s="104"/>
      <c r="C1" s="105"/>
      <c r="D1" s="105"/>
      <c r="E1" s="105"/>
    </row>
    <row r="2" spans="1:6" s="59" customFormat="1" ht="34" customHeight="1">
      <c r="A2" s="46" t="s">
        <v>0</v>
      </c>
      <c r="B2" s="4" t="s">
        <v>1</v>
      </c>
      <c r="C2" s="94" t="s">
        <v>67</v>
      </c>
      <c r="D2" s="95" t="s">
        <v>68</v>
      </c>
      <c r="E2" s="94" t="s">
        <v>69</v>
      </c>
      <c r="F2" s="89"/>
    </row>
    <row r="3" spans="1:6" s="59" customFormat="1" ht="39" customHeight="1">
      <c r="A3" s="65">
        <v>1</v>
      </c>
      <c r="B3" s="66" t="s">
        <v>79</v>
      </c>
      <c r="C3" s="70">
        <f>设计服务合计!H3</f>
        <v>0</v>
      </c>
      <c r="D3" s="68">
        <f>测绘测量合计!B4</f>
        <v>0</v>
      </c>
      <c r="E3" s="68">
        <f>C3+D3</f>
        <v>0</v>
      </c>
      <c r="F3" s="89"/>
    </row>
    <row r="4" spans="1:6" s="60" customFormat="1" ht="39" customHeight="1">
      <c r="A4" s="71">
        <v>2</v>
      </c>
      <c r="B4" s="72" t="s">
        <v>80</v>
      </c>
      <c r="C4" s="75">
        <f>设计服务合计!H4</f>
        <v>0</v>
      </c>
      <c r="D4" s="74">
        <f>测绘测量合计!C4</f>
        <v>0</v>
      </c>
      <c r="E4" s="68">
        <f t="shared" ref="E4:E10" si="0">C4+D4</f>
        <v>0</v>
      </c>
      <c r="F4" s="89"/>
    </row>
    <row r="5" spans="1:6" s="60" customFormat="1" ht="39" customHeight="1">
      <c r="A5" s="71">
        <v>3</v>
      </c>
      <c r="B5" s="72" t="s">
        <v>81</v>
      </c>
      <c r="C5" s="75">
        <f>设计服务合计!H5</f>
        <v>0</v>
      </c>
      <c r="D5" s="74">
        <f>测绘测量合计!D4</f>
        <v>0</v>
      </c>
      <c r="E5" s="68">
        <f t="shared" si="0"/>
        <v>0</v>
      </c>
      <c r="F5" s="89"/>
    </row>
    <row r="6" spans="1:6" s="60" customFormat="1" ht="39" customHeight="1">
      <c r="A6" s="71">
        <v>4</v>
      </c>
      <c r="B6" s="72" t="s">
        <v>82</v>
      </c>
      <c r="C6" s="75">
        <f>设计服务合计!H6</f>
        <v>0</v>
      </c>
      <c r="D6" s="74">
        <f>测绘测量合计!E4</f>
        <v>0</v>
      </c>
      <c r="E6" s="68">
        <f t="shared" si="0"/>
        <v>0</v>
      </c>
      <c r="F6" s="89"/>
    </row>
    <row r="7" spans="1:6" s="60" customFormat="1" ht="39" customHeight="1">
      <c r="A7" s="71">
        <v>5</v>
      </c>
      <c r="B7" s="72" t="s">
        <v>83</v>
      </c>
      <c r="C7" s="75">
        <f>设计服务合计!H7</f>
        <v>0</v>
      </c>
      <c r="D7" s="74">
        <f>测绘测量合计!F4</f>
        <v>0</v>
      </c>
      <c r="E7" s="68">
        <f t="shared" si="0"/>
        <v>0</v>
      </c>
      <c r="F7" s="89"/>
    </row>
    <row r="8" spans="1:6" s="60" customFormat="1" ht="39" customHeight="1">
      <c r="A8" s="71">
        <v>6</v>
      </c>
      <c r="B8" s="72" t="s">
        <v>84</v>
      </c>
      <c r="C8" s="75">
        <f>设计服务合计!H8</f>
        <v>0</v>
      </c>
      <c r="D8" s="74">
        <f>测绘测量合计!G4</f>
        <v>0</v>
      </c>
      <c r="E8" s="68">
        <f t="shared" si="0"/>
        <v>0</v>
      </c>
      <c r="F8" s="89"/>
    </row>
    <row r="9" spans="1:6" s="60" customFormat="1" ht="39" customHeight="1">
      <c r="A9" s="76">
        <v>7</v>
      </c>
      <c r="B9" s="77" t="s">
        <v>85</v>
      </c>
      <c r="C9" s="75">
        <f>设计服务合计!H9</f>
        <v>0</v>
      </c>
      <c r="D9" s="74">
        <f>测绘测量合计!H4</f>
        <v>0</v>
      </c>
      <c r="E9" s="68">
        <f t="shared" si="0"/>
        <v>0</v>
      </c>
      <c r="F9" s="89"/>
    </row>
    <row r="10" spans="1:6" s="60" customFormat="1" ht="39" customHeight="1">
      <c r="A10" s="79">
        <v>8</v>
      </c>
      <c r="B10" s="80" t="s">
        <v>86</v>
      </c>
      <c r="C10" s="75">
        <f>设计服务合计!H10</f>
        <v>0</v>
      </c>
      <c r="D10" s="81">
        <f>测绘测量合计!I4</f>
        <v>0</v>
      </c>
      <c r="E10" s="68">
        <f t="shared" si="0"/>
        <v>0</v>
      </c>
      <c r="F10" s="89"/>
    </row>
    <row r="11" spans="1:6" s="60" customFormat="1" ht="39" customHeight="1">
      <c r="A11" s="106">
        <v>9</v>
      </c>
      <c r="B11" s="96" t="s">
        <v>71</v>
      </c>
      <c r="C11" s="97">
        <f>SUM(C3:C10)</f>
        <v>0</v>
      </c>
      <c r="D11" s="97">
        <f>SUM(D3:D10)</f>
        <v>0</v>
      </c>
      <c r="E11" s="97">
        <f>SUM(E3:E10)</f>
        <v>0</v>
      </c>
      <c r="F11" s="92"/>
    </row>
    <row r="12" spans="1:6" ht="39" customHeight="1">
      <c r="A12" s="107"/>
      <c r="B12" s="100" t="s">
        <v>70</v>
      </c>
      <c r="C12" s="101"/>
      <c r="D12" s="102"/>
      <c r="E12" s="103"/>
    </row>
    <row r="13" spans="1:6" ht="39.5" customHeight="1">
      <c r="A13" s="108"/>
      <c r="B13" s="100" t="s">
        <v>72</v>
      </c>
      <c r="C13" s="98"/>
      <c r="D13" s="99"/>
      <c r="E13" s="99"/>
    </row>
  </sheetData>
  <mergeCells count="2">
    <mergeCell ref="A1:E1"/>
    <mergeCell ref="A11:A13"/>
  </mergeCells>
  <phoneticPr fontId="32" type="noConversion"/>
  <pageMargins left="0.75" right="0.75" top="1" bottom="1" header="0.5" footer="0.5"/>
  <pageSetup paperSize="9" scale="8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M25"/>
  <sheetViews>
    <sheetView view="pageBreakPreview" zoomScaleNormal="100" workbookViewId="0">
      <pane ySplit="4" topLeftCell="A5" activePane="bottomLeft" state="frozen"/>
      <selection pane="bottomLeft" activeCell="F9" sqref="F9"/>
    </sheetView>
  </sheetViews>
  <sheetFormatPr defaultColWidth="8.25" defaultRowHeight="15"/>
  <cols>
    <col min="1" max="1" width="8.25" style="1"/>
    <col min="2" max="2" width="25.58203125" style="1" customWidth="1"/>
    <col min="3" max="7" width="10.58203125" style="2" customWidth="1"/>
    <col min="8" max="9" width="8.25" style="1"/>
    <col min="10" max="10" width="11.6640625" style="2" bestFit="1" customWidth="1"/>
    <col min="11" max="247" width="8.25" style="1"/>
    <col min="248" max="16384" width="8.25" style="3"/>
  </cols>
  <sheetData>
    <row r="1" spans="1:10" s="1" customFormat="1" ht="27" customHeight="1">
      <c r="A1" s="135" t="s">
        <v>23</v>
      </c>
      <c r="B1" s="135"/>
      <c r="C1" s="135"/>
      <c r="D1" s="135"/>
      <c r="E1" s="135"/>
      <c r="F1" s="136"/>
      <c r="G1" s="135"/>
      <c r="J1" s="2"/>
    </row>
    <row r="2" spans="1:10" s="1" customFormat="1" ht="27" customHeight="1">
      <c r="A2" s="137" t="s">
        <v>66</v>
      </c>
      <c r="B2" s="137"/>
      <c r="C2" s="138"/>
      <c r="D2" s="138"/>
      <c r="E2" s="138"/>
      <c r="F2" s="138"/>
      <c r="G2" s="138"/>
      <c r="J2" s="2"/>
    </row>
    <row r="3" spans="1:10" s="1" customFormat="1" ht="27" customHeight="1">
      <c r="A3" s="125" t="s">
        <v>0</v>
      </c>
      <c r="B3" s="125" t="s">
        <v>60</v>
      </c>
      <c r="C3" s="125" t="s">
        <v>26</v>
      </c>
      <c r="D3" s="125"/>
      <c r="E3" s="125"/>
      <c r="F3" s="126" t="s">
        <v>77</v>
      </c>
      <c r="G3" s="171" t="s">
        <v>17</v>
      </c>
      <c r="J3" s="2"/>
    </row>
    <row r="4" spans="1:10" s="1" customFormat="1" ht="27" customHeight="1">
      <c r="A4" s="125"/>
      <c r="B4" s="125"/>
      <c r="C4" s="4" t="s">
        <v>15</v>
      </c>
      <c r="D4" s="4" t="s">
        <v>16</v>
      </c>
      <c r="E4" s="4" t="s">
        <v>78</v>
      </c>
      <c r="F4" s="170"/>
      <c r="G4" s="172"/>
      <c r="J4" s="2"/>
    </row>
    <row r="5" spans="1:10" s="1" customFormat="1" ht="25" customHeight="1">
      <c r="A5" s="5" t="s">
        <v>27</v>
      </c>
      <c r="B5" s="140" t="s">
        <v>28</v>
      </c>
      <c r="C5" s="141"/>
      <c r="D5" s="141"/>
      <c r="E5" s="141"/>
      <c r="F5" s="6"/>
      <c r="G5" s="7"/>
      <c r="J5" s="2"/>
    </row>
    <row r="6" spans="1:10" s="1" customFormat="1" ht="25" customHeight="1">
      <c r="A6" s="8" t="s">
        <v>29</v>
      </c>
      <c r="B6" s="140" t="s">
        <v>30</v>
      </c>
      <c r="C6" s="141"/>
      <c r="D6" s="141"/>
      <c r="E6" s="141"/>
      <c r="F6" s="6"/>
      <c r="G6" s="7"/>
      <c r="J6" s="2"/>
    </row>
    <row r="7" spans="1:10" s="1" customFormat="1" ht="25" customHeight="1">
      <c r="A7" s="9">
        <v>1</v>
      </c>
      <c r="B7" s="10" t="s">
        <v>31</v>
      </c>
      <c r="C7" s="168"/>
      <c r="D7" s="169"/>
      <c r="E7" s="10"/>
      <c r="F7" s="11"/>
      <c r="G7" s="9"/>
      <c r="J7" s="2"/>
    </row>
    <row r="8" spans="1:10" s="1" customFormat="1" ht="25" customHeight="1">
      <c r="A8" s="9" t="s">
        <v>32</v>
      </c>
      <c r="B8" s="12" t="s">
        <v>33</v>
      </c>
      <c r="C8" s="12">
        <v>3</v>
      </c>
      <c r="D8" s="8" t="s">
        <v>34</v>
      </c>
      <c r="E8" s="12"/>
      <c r="F8" s="13">
        <f t="shared" ref="F8:F11" si="0">C8*E8</f>
        <v>0</v>
      </c>
      <c r="G8" s="14"/>
      <c r="J8" s="2"/>
    </row>
    <row r="9" spans="1:10" s="1" customFormat="1" ht="25" customHeight="1">
      <c r="A9" s="9" t="s">
        <v>35</v>
      </c>
      <c r="B9" s="12" t="s">
        <v>36</v>
      </c>
      <c r="C9" s="12">
        <v>3</v>
      </c>
      <c r="D9" s="8" t="s">
        <v>34</v>
      </c>
      <c r="E9" s="12"/>
      <c r="F9" s="13">
        <f t="shared" si="0"/>
        <v>0</v>
      </c>
      <c r="G9" s="14"/>
      <c r="J9" s="2"/>
    </row>
    <row r="10" spans="1:10" s="1" customFormat="1" ht="25" customHeight="1">
      <c r="A10" s="9">
        <v>2</v>
      </c>
      <c r="B10" s="15" t="s">
        <v>37</v>
      </c>
      <c r="C10" s="167"/>
      <c r="D10" s="124"/>
      <c r="E10" s="12"/>
      <c r="F10" s="11"/>
      <c r="G10" s="9"/>
      <c r="J10" s="2"/>
    </row>
    <row r="11" spans="1:10" s="1" customFormat="1" ht="25" customHeight="1">
      <c r="A11" s="9" t="s">
        <v>32</v>
      </c>
      <c r="B11" s="12" t="s">
        <v>38</v>
      </c>
      <c r="C11" s="12">
        <v>3</v>
      </c>
      <c r="D11" s="8" t="s">
        <v>39</v>
      </c>
      <c r="E11" s="12"/>
      <c r="F11" s="13">
        <f t="shared" si="0"/>
        <v>0</v>
      </c>
      <c r="G11" s="16"/>
      <c r="J11" s="2"/>
    </row>
    <row r="12" spans="1:10" s="1" customFormat="1" ht="25" customHeight="1">
      <c r="A12" s="8">
        <v>3</v>
      </c>
      <c r="B12" s="12" t="s">
        <v>40</v>
      </c>
      <c r="C12" s="151" t="s">
        <v>41</v>
      </c>
      <c r="D12" s="152"/>
      <c r="E12" s="152"/>
      <c r="F12" s="17">
        <f>SUM(F8:F11)*0.22</f>
        <v>0</v>
      </c>
      <c r="G12" s="16"/>
      <c r="J12" s="2"/>
    </row>
    <row r="13" spans="1:10" s="1" customFormat="1" ht="25" customHeight="1">
      <c r="A13" s="8">
        <v>4</v>
      </c>
      <c r="B13" s="18" t="s">
        <v>42</v>
      </c>
      <c r="C13" s="143" t="s">
        <v>43</v>
      </c>
      <c r="D13" s="144"/>
      <c r="E13" s="144"/>
      <c r="F13" s="11">
        <f>SUM(F8:F12)</f>
        <v>0</v>
      </c>
      <c r="G13" s="19"/>
      <c r="J13" s="2"/>
    </row>
    <row r="14" spans="1:10" s="1" customFormat="1" ht="25" customHeight="1">
      <c r="A14" s="20" t="s">
        <v>44</v>
      </c>
      <c r="B14" s="145" t="s">
        <v>45</v>
      </c>
      <c r="C14" s="146"/>
      <c r="D14" s="146"/>
      <c r="E14" s="146"/>
      <c r="F14" s="21"/>
      <c r="G14" s="22"/>
      <c r="J14" s="2"/>
    </row>
    <row r="15" spans="1:10" s="1" customFormat="1" ht="25" customHeight="1">
      <c r="A15" s="23">
        <v>1</v>
      </c>
      <c r="B15" s="10" t="s">
        <v>46</v>
      </c>
      <c r="C15" s="147"/>
      <c r="D15" s="147"/>
      <c r="E15" s="147"/>
      <c r="F15" s="25"/>
      <c r="G15" s="16"/>
      <c r="J15" s="2"/>
    </row>
    <row r="16" spans="1:10" s="1" customFormat="1" ht="25" customHeight="1">
      <c r="A16" s="9" t="s">
        <v>32</v>
      </c>
      <c r="B16" s="26" t="s">
        <v>47</v>
      </c>
      <c r="C16" s="27">
        <v>10000</v>
      </c>
      <c r="D16" s="28" t="s">
        <v>62</v>
      </c>
      <c r="E16" s="27"/>
      <c r="F16" s="13">
        <f>C16*E16</f>
        <v>0</v>
      </c>
      <c r="G16" s="22"/>
      <c r="J16" s="2"/>
    </row>
    <row r="17" spans="1:10" s="1" customFormat="1" ht="25" customHeight="1">
      <c r="A17" s="23">
        <v>2</v>
      </c>
      <c r="B17" s="29" t="s">
        <v>49</v>
      </c>
      <c r="C17" s="148"/>
      <c r="D17" s="147"/>
      <c r="E17" s="147"/>
      <c r="F17" s="31"/>
      <c r="G17" s="32"/>
      <c r="J17" s="2"/>
    </row>
    <row r="18" spans="1:10" s="1" customFormat="1" ht="25" customHeight="1">
      <c r="A18" s="33" t="s">
        <v>32</v>
      </c>
      <c r="B18" s="8" t="s">
        <v>50</v>
      </c>
      <c r="C18" s="30">
        <v>2</v>
      </c>
      <c r="D18" s="34" t="s">
        <v>51</v>
      </c>
      <c r="E18" s="30"/>
      <c r="F18" s="31">
        <f t="shared" ref="F18:F20" si="1">C18*E18</f>
        <v>0</v>
      </c>
      <c r="G18" s="32"/>
      <c r="J18" s="2"/>
    </row>
    <row r="19" spans="1:10" s="1" customFormat="1" ht="25" customHeight="1">
      <c r="A19" s="33" t="s">
        <v>35</v>
      </c>
      <c r="B19" s="8" t="s">
        <v>52</v>
      </c>
      <c r="C19" s="30">
        <v>1</v>
      </c>
      <c r="D19" s="34" t="s">
        <v>51</v>
      </c>
      <c r="E19" s="30"/>
      <c r="F19" s="31">
        <f t="shared" si="1"/>
        <v>0</v>
      </c>
      <c r="G19" s="35"/>
      <c r="J19" s="2"/>
    </row>
    <row r="20" spans="1:10" s="1" customFormat="1" ht="25" customHeight="1">
      <c r="A20" s="9" t="s">
        <v>53</v>
      </c>
      <c r="B20" s="8" t="s">
        <v>54</v>
      </c>
      <c r="C20" s="30">
        <v>1</v>
      </c>
      <c r="D20" s="34" t="s">
        <v>51</v>
      </c>
      <c r="E20" s="30"/>
      <c r="F20" s="31">
        <f t="shared" si="1"/>
        <v>0</v>
      </c>
      <c r="G20" s="35"/>
      <c r="J20" s="2"/>
    </row>
    <row r="21" spans="1:10" s="1" customFormat="1" ht="25" customHeight="1">
      <c r="A21" s="36">
        <v>3</v>
      </c>
      <c r="B21" s="4" t="s">
        <v>2</v>
      </c>
      <c r="C21" s="149"/>
      <c r="D21" s="150"/>
      <c r="E21" s="150"/>
      <c r="F21" s="31">
        <f>SUM(F15:F20)</f>
        <v>0</v>
      </c>
      <c r="G21" s="16"/>
      <c r="J21" s="2"/>
    </row>
    <row r="22" spans="1:10" s="1" customFormat="1" ht="25" customHeight="1">
      <c r="A22" s="37">
        <v>4</v>
      </c>
      <c r="B22" s="8" t="s">
        <v>40</v>
      </c>
      <c r="C22" s="119" t="s">
        <v>55</v>
      </c>
      <c r="D22" s="119"/>
      <c r="E22" s="119"/>
      <c r="F22" s="38">
        <f>F21*0.22</f>
        <v>0</v>
      </c>
      <c r="G22" s="16"/>
      <c r="J22" s="2"/>
    </row>
    <row r="23" spans="1:10" s="1" customFormat="1" ht="25" customHeight="1">
      <c r="A23" s="37">
        <v>5</v>
      </c>
      <c r="B23" s="18" t="s">
        <v>42</v>
      </c>
      <c r="C23" s="119"/>
      <c r="D23" s="119"/>
      <c r="E23" s="119"/>
      <c r="F23" s="39">
        <f>F21+F22</f>
        <v>0</v>
      </c>
      <c r="G23" s="16"/>
      <c r="J23" s="2"/>
    </row>
    <row r="24" spans="1:10" s="1" customFormat="1" ht="25" customHeight="1">
      <c r="A24" s="20" t="s">
        <v>56</v>
      </c>
      <c r="B24" s="4" t="s">
        <v>42</v>
      </c>
      <c r="C24" s="120" t="s">
        <v>57</v>
      </c>
      <c r="D24" s="121"/>
      <c r="E24" s="121"/>
      <c r="F24" s="40">
        <f>(F13+F23)</f>
        <v>0</v>
      </c>
      <c r="G24" s="19"/>
      <c r="J24" s="2"/>
    </row>
    <row r="25" spans="1:10" s="1" customFormat="1" ht="60" customHeight="1">
      <c r="A25" s="41" t="s">
        <v>17</v>
      </c>
      <c r="B25" s="122" t="s">
        <v>58</v>
      </c>
      <c r="C25" s="123"/>
      <c r="D25" s="123"/>
      <c r="E25" s="123"/>
      <c r="F25" s="123"/>
      <c r="G25" s="124"/>
      <c r="J25" s="2"/>
    </row>
  </sheetData>
  <mergeCells count="21">
    <mergeCell ref="A1:G1"/>
    <mergeCell ref="A2:G2"/>
    <mergeCell ref="C3:E3"/>
    <mergeCell ref="B5:E5"/>
    <mergeCell ref="B6:E6"/>
    <mergeCell ref="A3:A4"/>
    <mergeCell ref="B3:B4"/>
    <mergeCell ref="F3:F4"/>
    <mergeCell ref="G3:G4"/>
    <mergeCell ref="C24:E24"/>
    <mergeCell ref="B25:G25"/>
    <mergeCell ref="C10:D10"/>
    <mergeCell ref="C7:D7"/>
    <mergeCell ref="C21:E21"/>
    <mergeCell ref="C22:E22"/>
    <mergeCell ref="C23:E23"/>
    <mergeCell ref="C12:E12"/>
    <mergeCell ref="C13:E13"/>
    <mergeCell ref="B14:E14"/>
    <mergeCell ref="C15:E15"/>
    <mergeCell ref="C17:E17"/>
  </mergeCells>
  <phoneticPr fontId="37" type="noConversion"/>
  <pageMargins left="0.75" right="0.75" top="1" bottom="1" header="0.5" footer="0.5"/>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11"/>
  <sheetViews>
    <sheetView view="pageBreakPreview" zoomScaleNormal="100" workbookViewId="0">
      <pane ySplit="2" topLeftCell="A3" activePane="bottomLeft" state="frozen"/>
      <selection pane="bottomLeft" activeCell="C6" sqref="C6"/>
    </sheetView>
  </sheetViews>
  <sheetFormatPr defaultColWidth="9" defaultRowHeight="15"/>
  <cols>
    <col min="1" max="1" width="5.25" style="61" customWidth="1"/>
    <col min="2" max="2" width="13.08203125" style="62" customWidth="1"/>
    <col min="3" max="3" width="40" style="62" customWidth="1"/>
    <col min="4" max="5" width="15.1640625" style="61" customWidth="1"/>
    <col min="6" max="6" width="7.25" style="61" customWidth="1"/>
    <col min="7" max="8" width="15.1640625" style="63" customWidth="1"/>
    <col min="9" max="9" width="8.83203125" style="62" bestFit="1" customWidth="1"/>
    <col min="10" max="10" width="10.33203125" style="63" bestFit="1" customWidth="1"/>
    <col min="11" max="13" width="9" style="61"/>
    <col min="14" max="14" width="12.58203125" style="61" bestFit="1" customWidth="1"/>
    <col min="15" max="16384" width="9" style="61"/>
  </cols>
  <sheetData>
    <row r="1" spans="1:10" ht="48" customHeight="1">
      <c r="A1" s="109" t="s">
        <v>12</v>
      </c>
      <c r="B1" s="110"/>
      <c r="C1" s="111"/>
      <c r="D1" s="112"/>
      <c r="E1" s="112"/>
      <c r="F1" s="112"/>
      <c r="G1" s="113"/>
      <c r="H1" s="113"/>
      <c r="I1" s="111"/>
    </row>
    <row r="2" spans="1:10" s="59" customFormat="1" ht="34" customHeight="1">
      <c r="A2" s="46" t="s">
        <v>0</v>
      </c>
      <c r="B2" s="4" t="s">
        <v>1</v>
      </c>
      <c r="C2" s="4" t="s">
        <v>13</v>
      </c>
      <c r="D2" s="4" t="s">
        <v>14</v>
      </c>
      <c r="E2" s="4" t="s">
        <v>15</v>
      </c>
      <c r="F2" s="46" t="s">
        <v>16</v>
      </c>
      <c r="G2" s="64" t="s">
        <v>73</v>
      </c>
      <c r="H2" s="64" t="s">
        <v>74</v>
      </c>
      <c r="I2" s="4" t="s">
        <v>17</v>
      </c>
      <c r="J2" s="89"/>
    </row>
    <row r="3" spans="1:10" s="59" customFormat="1" ht="71" customHeight="1">
      <c r="A3" s="65">
        <v>1</v>
      </c>
      <c r="B3" s="66" t="s">
        <v>3</v>
      </c>
      <c r="C3" s="67" t="s">
        <v>18</v>
      </c>
      <c r="D3" s="68">
        <v>478.8</v>
      </c>
      <c r="E3" s="68">
        <v>1</v>
      </c>
      <c r="F3" s="69" t="s">
        <v>19</v>
      </c>
      <c r="G3" s="70"/>
      <c r="H3" s="68">
        <f>E3*G3</f>
        <v>0</v>
      </c>
      <c r="I3" s="90"/>
      <c r="J3" s="89"/>
    </row>
    <row r="4" spans="1:10" s="60" customFormat="1" ht="71" customHeight="1">
      <c r="A4" s="71">
        <v>2</v>
      </c>
      <c r="B4" s="72" t="s">
        <v>4</v>
      </c>
      <c r="C4" s="73" t="s">
        <v>18</v>
      </c>
      <c r="D4" s="74">
        <v>247.87</v>
      </c>
      <c r="E4" s="68">
        <v>1</v>
      </c>
      <c r="F4" s="69" t="s">
        <v>19</v>
      </c>
      <c r="G4" s="75"/>
      <c r="H4" s="68">
        <f t="shared" ref="H4:H10" si="0">E4*G4</f>
        <v>0</v>
      </c>
      <c r="I4" s="90"/>
      <c r="J4" s="89"/>
    </row>
    <row r="5" spans="1:10" s="60" customFormat="1" ht="71" customHeight="1">
      <c r="A5" s="71">
        <v>3</v>
      </c>
      <c r="B5" s="72" t="s">
        <v>5</v>
      </c>
      <c r="C5" s="73" t="s">
        <v>18</v>
      </c>
      <c r="D5" s="74">
        <v>431.65</v>
      </c>
      <c r="E5" s="68">
        <v>1</v>
      </c>
      <c r="F5" s="69" t="s">
        <v>19</v>
      </c>
      <c r="G5" s="75"/>
      <c r="H5" s="68">
        <f t="shared" si="0"/>
        <v>0</v>
      </c>
      <c r="I5" s="90"/>
      <c r="J5" s="89"/>
    </row>
    <row r="6" spans="1:10" s="60" customFormat="1" ht="71" customHeight="1">
      <c r="A6" s="71">
        <v>4</v>
      </c>
      <c r="B6" s="72" t="s">
        <v>6</v>
      </c>
      <c r="C6" s="73" t="s">
        <v>18</v>
      </c>
      <c r="D6" s="74">
        <v>354.27</v>
      </c>
      <c r="E6" s="68">
        <v>1</v>
      </c>
      <c r="F6" s="69" t="s">
        <v>19</v>
      </c>
      <c r="G6" s="75"/>
      <c r="H6" s="68">
        <f t="shared" si="0"/>
        <v>0</v>
      </c>
      <c r="I6" s="90"/>
      <c r="J6" s="89"/>
    </row>
    <row r="7" spans="1:10" s="60" customFormat="1" ht="71" customHeight="1">
      <c r="A7" s="71">
        <v>5</v>
      </c>
      <c r="B7" s="72" t="s">
        <v>7</v>
      </c>
      <c r="C7" s="73" t="s">
        <v>18</v>
      </c>
      <c r="D7" s="74">
        <v>435.28</v>
      </c>
      <c r="E7" s="68">
        <v>1</v>
      </c>
      <c r="F7" s="69" t="s">
        <v>19</v>
      </c>
      <c r="G7" s="75"/>
      <c r="H7" s="68">
        <f t="shared" si="0"/>
        <v>0</v>
      </c>
      <c r="I7" s="90"/>
      <c r="J7" s="89"/>
    </row>
    <row r="8" spans="1:10" s="60" customFormat="1" ht="71" customHeight="1">
      <c r="A8" s="71">
        <v>6</v>
      </c>
      <c r="B8" s="72" t="s">
        <v>8</v>
      </c>
      <c r="C8" s="73" t="s">
        <v>18</v>
      </c>
      <c r="D8" s="74">
        <v>245.45</v>
      </c>
      <c r="E8" s="68">
        <v>1</v>
      </c>
      <c r="F8" s="69" t="s">
        <v>19</v>
      </c>
      <c r="G8" s="75"/>
      <c r="H8" s="68">
        <f t="shared" si="0"/>
        <v>0</v>
      </c>
      <c r="I8" s="90"/>
      <c r="J8" s="89"/>
    </row>
    <row r="9" spans="1:10" s="60" customFormat="1" ht="71" customHeight="1">
      <c r="A9" s="76">
        <v>7</v>
      </c>
      <c r="B9" s="77" t="s">
        <v>9</v>
      </c>
      <c r="C9" s="73" t="s">
        <v>18</v>
      </c>
      <c r="D9" s="74">
        <v>287.52</v>
      </c>
      <c r="E9" s="68">
        <v>1</v>
      </c>
      <c r="F9" s="69" t="s">
        <v>19</v>
      </c>
      <c r="G9" s="78"/>
      <c r="H9" s="68">
        <f t="shared" si="0"/>
        <v>0</v>
      </c>
      <c r="I9" s="90"/>
      <c r="J9" s="89"/>
    </row>
    <row r="10" spans="1:10" s="60" customFormat="1" ht="71" customHeight="1">
      <c r="A10" s="79">
        <v>8</v>
      </c>
      <c r="B10" s="80" t="s">
        <v>10</v>
      </c>
      <c r="C10" s="73" t="s">
        <v>18</v>
      </c>
      <c r="D10" s="81">
        <v>463.09</v>
      </c>
      <c r="E10" s="68">
        <v>1</v>
      </c>
      <c r="F10" s="69" t="s">
        <v>19</v>
      </c>
      <c r="G10" s="82"/>
      <c r="H10" s="68">
        <f t="shared" si="0"/>
        <v>0</v>
      </c>
      <c r="I10" s="90"/>
      <c r="J10" s="89"/>
    </row>
    <row r="11" spans="1:10" s="60" customFormat="1" ht="50" customHeight="1">
      <c r="A11" s="83">
        <v>9</v>
      </c>
      <c r="B11" s="84" t="s">
        <v>11</v>
      </c>
      <c r="C11" s="85"/>
      <c r="D11" s="86">
        <f>SUM(D3:D10)</f>
        <v>2943.9300000000003</v>
      </c>
      <c r="E11" s="86"/>
      <c r="F11" s="87" t="s">
        <v>19</v>
      </c>
      <c r="G11" s="88"/>
      <c r="H11" s="86">
        <f>SUM(H3:H10)</f>
        <v>0</v>
      </c>
      <c r="I11" s="91"/>
      <c r="J11" s="92"/>
    </row>
  </sheetData>
  <autoFilter ref="A2:I11"/>
  <mergeCells count="1">
    <mergeCell ref="A1:I1"/>
  </mergeCells>
  <phoneticPr fontId="37" type="noConversion"/>
  <pageMargins left="0.59027777777777779" right="0.59027777777777779" top="0.59027777777777779" bottom="0.59027777777777779" header="0.5" footer="0.39305555555555555"/>
  <pageSetup paperSize="9" scale="93" fitToHeight="0" orientation="landscape" r:id="rId1"/>
  <headerFooter>
    <oddFooter>&amp;C第 &amp;P 页，共 &amp;N 页</oddFooter>
  </headerFooter>
  <rowBreaks count="1" manualBreakCount="1">
    <brk id="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23"/>
  <sheetViews>
    <sheetView view="pageBreakPreview" zoomScaleNormal="100" workbookViewId="0">
      <selection activeCell="E7" sqref="E7"/>
    </sheetView>
  </sheetViews>
  <sheetFormatPr defaultColWidth="8.25" defaultRowHeight="14"/>
  <cols>
    <col min="1" max="1" width="19.25" style="55" customWidth="1"/>
    <col min="2" max="9" width="14.58203125" style="56" customWidth="1"/>
    <col min="10" max="16384" width="8.25" style="55"/>
  </cols>
  <sheetData>
    <row r="1" spans="1:9" ht="45" customHeight="1">
      <c r="A1" s="114" t="s">
        <v>20</v>
      </c>
      <c r="B1" s="115"/>
      <c r="C1" s="115"/>
      <c r="D1" s="115"/>
      <c r="E1" s="115"/>
      <c r="F1" s="115"/>
      <c r="G1" s="115"/>
      <c r="H1" s="115"/>
      <c r="I1" s="115"/>
    </row>
    <row r="2" spans="1:9" ht="45" customHeight="1">
      <c r="A2" s="116" t="s">
        <v>21</v>
      </c>
      <c r="B2" s="117"/>
      <c r="C2" s="117"/>
      <c r="D2" s="117"/>
      <c r="E2" s="117"/>
      <c r="F2" s="117"/>
      <c r="G2" s="117"/>
      <c r="H2" s="117"/>
      <c r="I2" s="117"/>
    </row>
    <row r="3" spans="1:9" ht="45" customHeight="1">
      <c r="A3" s="57" t="s">
        <v>22</v>
      </c>
      <c r="B3" s="58" t="s">
        <v>3</v>
      </c>
      <c r="C3" s="58" t="s">
        <v>4</v>
      </c>
      <c r="D3" s="58" t="s">
        <v>5</v>
      </c>
      <c r="E3" s="58" t="s">
        <v>6</v>
      </c>
      <c r="F3" s="58" t="s">
        <v>7</v>
      </c>
      <c r="G3" s="58" t="s">
        <v>8</v>
      </c>
      <c r="H3" s="58" t="s">
        <v>9</v>
      </c>
      <c r="I3" s="58" t="s">
        <v>10</v>
      </c>
    </row>
    <row r="4" spans="1:9" ht="45" customHeight="1">
      <c r="A4" s="57" t="s">
        <v>75</v>
      </c>
      <c r="B4" s="58">
        <f>下村村口!F24</f>
        <v>0</v>
      </c>
      <c r="C4" s="58">
        <f>下村村尾!F24</f>
        <v>0</v>
      </c>
      <c r="D4" s="58">
        <f>深井村!F24</f>
        <v>0</v>
      </c>
      <c r="E4" s="58">
        <f>粗沙环!F24</f>
        <v>0</v>
      </c>
      <c r="F4" s="58">
        <f>洋环村!F24</f>
        <v>0</v>
      </c>
      <c r="G4" s="58">
        <v>0</v>
      </c>
      <c r="H4" s="58">
        <f>四塘村!F24</f>
        <v>0</v>
      </c>
      <c r="I4" s="58">
        <f>向阳村!F24</f>
        <v>0</v>
      </c>
    </row>
    <row r="5" spans="1:9" ht="45" customHeight="1">
      <c r="A5" s="57" t="s">
        <v>76</v>
      </c>
      <c r="B5" s="118">
        <f>SUM(B4:I4)</f>
        <v>0</v>
      </c>
      <c r="C5" s="118"/>
      <c r="D5" s="118"/>
      <c r="E5" s="118"/>
      <c r="F5" s="118"/>
      <c r="G5" s="118"/>
      <c r="H5" s="118"/>
      <c r="I5" s="118"/>
    </row>
    <row r="23" ht="69" customHeight="1"/>
  </sheetData>
  <mergeCells count="3">
    <mergeCell ref="A1:I1"/>
    <mergeCell ref="A2:I2"/>
    <mergeCell ref="B5:I5"/>
  </mergeCells>
  <phoneticPr fontId="37" type="noConversion"/>
  <printOptions horizontalCentered="1"/>
  <pageMargins left="0.75138888888888888" right="0.75138888888888888" top="1" bottom="1" header="0.5" footer="0.5"/>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5"/>
  <sheetViews>
    <sheetView view="pageBreakPreview" zoomScaleNormal="100" workbookViewId="0">
      <pane ySplit="4" topLeftCell="A5" activePane="bottomLeft" state="frozen"/>
      <selection pane="bottomLeft" activeCell="F3" sqref="F3:F4"/>
    </sheetView>
  </sheetViews>
  <sheetFormatPr defaultColWidth="8.25" defaultRowHeight="14"/>
  <cols>
    <col min="1" max="1" width="8.25" style="1"/>
    <col min="2" max="2" width="24.58203125" style="1" customWidth="1"/>
    <col min="3" max="7" width="10.58203125" style="2" customWidth="1"/>
    <col min="8" max="16384" width="8.25" style="1"/>
  </cols>
  <sheetData>
    <row r="1" spans="1:7" ht="27" customHeight="1">
      <c r="A1" s="135" t="s">
        <v>23</v>
      </c>
      <c r="B1" s="135"/>
      <c r="C1" s="135"/>
      <c r="D1" s="135"/>
      <c r="E1" s="135"/>
      <c r="F1" s="136"/>
      <c r="G1" s="135"/>
    </row>
    <row r="2" spans="1:7" ht="27" customHeight="1">
      <c r="A2" s="137" t="s">
        <v>24</v>
      </c>
      <c r="B2" s="137"/>
      <c r="C2" s="138"/>
      <c r="D2" s="138"/>
      <c r="E2" s="138"/>
      <c r="F2" s="138"/>
      <c r="G2" s="138"/>
    </row>
    <row r="3" spans="1:7" ht="27" customHeight="1">
      <c r="A3" s="125" t="s">
        <v>0</v>
      </c>
      <c r="B3" s="125" t="s">
        <v>25</v>
      </c>
      <c r="C3" s="125" t="s">
        <v>26</v>
      </c>
      <c r="D3" s="125"/>
      <c r="E3" s="125"/>
      <c r="F3" s="126" t="s">
        <v>77</v>
      </c>
      <c r="G3" s="125" t="s">
        <v>17</v>
      </c>
    </row>
    <row r="4" spans="1:7" ht="27" customHeight="1">
      <c r="A4" s="125"/>
      <c r="B4" s="125"/>
      <c r="C4" s="4" t="s">
        <v>15</v>
      </c>
      <c r="D4" s="4" t="s">
        <v>16</v>
      </c>
      <c r="E4" s="4" t="s">
        <v>78</v>
      </c>
      <c r="F4" s="127"/>
      <c r="G4" s="125"/>
    </row>
    <row r="5" spans="1:7" ht="25" customHeight="1">
      <c r="A5" s="5" t="s">
        <v>27</v>
      </c>
      <c r="B5" s="139" t="s">
        <v>28</v>
      </c>
      <c r="C5" s="125"/>
      <c r="D5" s="125"/>
      <c r="E5" s="125"/>
      <c r="F5" s="17"/>
      <c r="G5" s="8"/>
    </row>
    <row r="6" spans="1:7" ht="25" customHeight="1">
      <c r="A6" s="8" t="s">
        <v>29</v>
      </c>
      <c r="B6" s="140" t="s">
        <v>30</v>
      </c>
      <c r="C6" s="141"/>
      <c r="D6" s="141"/>
      <c r="E6" s="141"/>
      <c r="F6" s="6"/>
      <c r="G6" s="7"/>
    </row>
    <row r="7" spans="1:7" ht="25" customHeight="1">
      <c r="A7" s="9">
        <v>1</v>
      </c>
      <c r="B7" s="42" t="s">
        <v>31</v>
      </c>
      <c r="C7" s="42"/>
      <c r="D7" s="42"/>
      <c r="E7" s="42"/>
      <c r="F7" s="11"/>
      <c r="G7" s="9"/>
    </row>
    <row r="8" spans="1:7" ht="25" customHeight="1">
      <c r="A8" s="9" t="s">
        <v>32</v>
      </c>
      <c r="B8" s="8" t="s">
        <v>33</v>
      </c>
      <c r="C8" s="8">
        <v>3</v>
      </c>
      <c r="D8" s="8" t="s">
        <v>34</v>
      </c>
      <c r="E8" s="8"/>
      <c r="F8" s="13">
        <f t="shared" ref="F8:F11" si="0">C8*E8</f>
        <v>0</v>
      </c>
      <c r="G8" s="16"/>
    </row>
    <row r="9" spans="1:7" ht="25" customHeight="1">
      <c r="A9" s="9" t="s">
        <v>35</v>
      </c>
      <c r="B9" s="8" t="s">
        <v>36</v>
      </c>
      <c r="C9" s="8">
        <v>3</v>
      </c>
      <c r="D9" s="8" t="s">
        <v>34</v>
      </c>
      <c r="E9" s="8"/>
      <c r="F9" s="13">
        <f t="shared" si="0"/>
        <v>0</v>
      </c>
      <c r="G9" s="16"/>
    </row>
    <row r="10" spans="1:7" ht="25" customHeight="1">
      <c r="A10" s="9">
        <v>2</v>
      </c>
      <c r="B10" s="4" t="s">
        <v>37</v>
      </c>
      <c r="C10" s="8"/>
      <c r="D10" s="8"/>
      <c r="E10" s="8"/>
      <c r="F10" s="11"/>
      <c r="G10" s="9"/>
    </row>
    <row r="11" spans="1:7" ht="25" customHeight="1">
      <c r="A11" s="9" t="s">
        <v>32</v>
      </c>
      <c r="B11" s="8" t="s">
        <v>38</v>
      </c>
      <c r="C11" s="8">
        <v>2</v>
      </c>
      <c r="D11" s="8" t="s">
        <v>39</v>
      </c>
      <c r="E11" s="8"/>
      <c r="F11" s="13">
        <f t="shared" si="0"/>
        <v>0</v>
      </c>
      <c r="G11" s="16"/>
    </row>
    <row r="12" spans="1:7" ht="25" customHeight="1">
      <c r="A12" s="8">
        <v>3</v>
      </c>
      <c r="B12" s="8" t="s">
        <v>40</v>
      </c>
      <c r="C12" s="134" t="s">
        <v>41</v>
      </c>
      <c r="D12" s="134"/>
      <c r="E12" s="134"/>
      <c r="F12" s="17">
        <f>SUM(F8:F11)*0.22</f>
        <v>0</v>
      </c>
      <c r="G12" s="16"/>
    </row>
    <row r="13" spans="1:7" ht="25" customHeight="1">
      <c r="A13" s="8">
        <v>4</v>
      </c>
      <c r="B13" s="44" t="s">
        <v>42</v>
      </c>
      <c r="C13" s="128" t="s">
        <v>43</v>
      </c>
      <c r="D13" s="128"/>
      <c r="E13" s="128"/>
      <c r="F13" s="11">
        <f>SUM(F8:F12)</f>
        <v>0</v>
      </c>
      <c r="G13" s="19"/>
    </row>
    <row r="14" spans="1:7" ht="25" customHeight="1">
      <c r="A14" s="20" t="s">
        <v>44</v>
      </c>
      <c r="B14" s="129" t="s">
        <v>45</v>
      </c>
      <c r="C14" s="130"/>
      <c r="D14" s="130"/>
      <c r="E14" s="130"/>
      <c r="F14" s="21"/>
      <c r="G14" s="19"/>
    </row>
    <row r="15" spans="1:7" ht="25" customHeight="1">
      <c r="A15" s="8">
        <v>1</v>
      </c>
      <c r="B15" s="42" t="s">
        <v>46</v>
      </c>
      <c r="C15" s="131"/>
      <c r="D15" s="131"/>
      <c r="E15" s="131"/>
      <c r="F15" s="11"/>
      <c r="G15" s="16"/>
    </row>
    <row r="16" spans="1:7" ht="25" customHeight="1">
      <c r="A16" s="9" t="s">
        <v>32</v>
      </c>
      <c r="B16" s="47" t="s">
        <v>47</v>
      </c>
      <c r="C16" s="49">
        <v>8000</v>
      </c>
      <c r="D16" s="49" t="s">
        <v>48</v>
      </c>
      <c r="E16" s="49"/>
      <c r="F16" s="13">
        <f>C16*E16</f>
        <v>0</v>
      </c>
      <c r="G16" s="19"/>
    </row>
    <row r="17" spans="1:7" ht="25" customHeight="1">
      <c r="A17" s="8">
        <v>2</v>
      </c>
      <c r="B17" s="4" t="s">
        <v>49</v>
      </c>
      <c r="C17" s="131"/>
      <c r="D17" s="131"/>
      <c r="E17" s="131"/>
      <c r="F17" s="13"/>
      <c r="G17" s="16"/>
    </row>
    <row r="18" spans="1:7" ht="25" customHeight="1">
      <c r="A18" s="33" t="s">
        <v>32</v>
      </c>
      <c r="B18" s="8" t="s">
        <v>50</v>
      </c>
      <c r="C18" s="8">
        <v>2</v>
      </c>
      <c r="D18" s="8" t="s">
        <v>51</v>
      </c>
      <c r="E18" s="8"/>
      <c r="F18" s="13">
        <f t="shared" ref="F18:F20" si="1">C18*E18</f>
        <v>0</v>
      </c>
      <c r="G18" s="16"/>
    </row>
    <row r="19" spans="1:7" ht="25" customHeight="1">
      <c r="A19" s="33" t="s">
        <v>35</v>
      </c>
      <c r="B19" s="8" t="s">
        <v>52</v>
      </c>
      <c r="C19" s="8">
        <v>1</v>
      </c>
      <c r="D19" s="8" t="s">
        <v>51</v>
      </c>
      <c r="E19" s="8"/>
      <c r="F19" s="13">
        <f t="shared" si="1"/>
        <v>0</v>
      </c>
      <c r="G19" s="8"/>
    </row>
    <row r="20" spans="1:7" ht="25" customHeight="1">
      <c r="A20" s="9" t="s">
        <v>53</v>
      </c>
      <c r="B20" s="8" t="s">
        <v>54</v>
      </c>
      <c r="C20" s="8">
        <v>2</v>
      </c>
      <c r="D20" s="8" t="s">
        <v>51</v>
      </c>
      <c r="E20" s="8"/>
      <c r="F20" s="13">
        <f t="shared" si="1"/>
        <v>0</v>
      </c>
      <c r="G20" s="8"/>
    </row>
    <row r="21" spans="1:7" ht="25" customHeight="1">
      <c r="A21" s="8">
        <v>3</v>
      </c>
      <c r="B21" s="4" t="s">
        <v>2</v>
      </c>
      <c r="C21" s="132"/>
      <c r="D21" s="133"/>
      <c r="E21" s="133"/>
      <c r="F21" s="13">
        <f>SUM(F15:F20)</f>
        <v>0</v>
      </c>
      <c r="G21" s="16"/>
    </row>
    <row r="22" spans="1:7" ht="25" customHeight="1">
      <c r="A22" s="51">
        <v>4</v>
      </c>
      <c r="B22" s="8" t="s">
        <v>40</v>
      </c>
      <c r="C22" s="119" t="s">
        <v>55</v>
      </c>
      <c r="D22" s="119"/>
      <c r="E22" s="119"/>
      <c r="F22" s="52">
        <f>F21*0.22</f>
        <v>0</v>
      </c>
      <c r="G22" s="16"/>
    </row>
    <row r="23" spans="1:7" ht="25" customHeight="1">
      <c r="A23" s="51">
        <v>5</v>
      </c>
      <c r="B23" s="18" t="s">
        <v>42</v>
      </c>
      <c r="C23" s="119"/>
      <c r="D23" s="119"/>
      <c r="E23" s="119"/>
      <c r="F23" s="53">
        <f>F21+F22</f>
        <v>0</v>
      </c>
      <c r="G23" s="16"/>
    </row>
    <row r="24" spans="1:7" ht="25" customHeight="1">
      <c r="A24" s="20" t="s">
        <v>56</v>
      </c>
      <c r="B24" s="4" t="s">
        <v>42</v>
      </c>
      <c r="C24" s="120" t="s">
        <v>57</v>
      </c>
      <c r="D24" s="121"/>
      <c r="E24" s="121"/>
      <c r="F24" s="54">
        <f>(F13+F23)</f>
        <v>0</v>
      </c>
      <c r="G24" s="19"/>
    </row>
    <row r="25" spans="1:7" ht="60" customHeight="1">
      <c r="A25" s="41" t="s">
        <v>17</v>
      </c>
      <c r="B25" s="122" t="s">
        <v>58</v>
      </c>
      <c r="C25" s="123"/>
      <c r="D25" s="123"/>
      <c r="E25" s="123"/>
      <c r="F25" s="123"/>
      <c r="G25" s="124"/>
    </row>
  </sheetData>
  <mergeCells count="19">
    <mergeCell ref="A1:G1"/>
    <mergeCell ref="A2:G2"/>
    <mergeCell ref="C3:E3"/>
    <mergeCell ref="B5:E5"/>
    <mergeCell ref="B6:E6"/>
    <mergeCell ref="C23:E23"/>
    <mergeCell ref="C24:E24"/>
    <mergeCell ref="B25:G25"/>
    <mergeCell ref="A3:A4"/>
    <mergeCell ref="B3:B4"/>
    <mergeCell ref="F3:F4"/>
    <mergeCell ref="G3:G4"/>
    <mergeCell ref="C13:E13"/>
    <mergeCell ref="B14:E14"/>
    <mergeCell ref="C15:E15"/>
    <mergeCell ref="C17:E17"/>
    <mergeCell ref="C21:E21"/>
    <mergeCell ref="C22:E22"/>
    <mergeCell ref="C12:E12"/>
  </mergeCells>
  <phoneticPr fontId="37" type="noConversion"/>
  <pageMargins left="0.75" right="0.75" top="1" bottom="1" header="0.5" footer="0.5"/>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M25"/>
  <sheetViews>
    <sheetView view="pageBreakPreview" zoomScaleNormal="100" workbookViewId="0">
      <pane ySplit="4" topLeftCell="A5" activePane="bottomLeft" state="frozen"/>
      <selection pane="bottomLeft" activeCell="F3" sqref="F3:F4"/>
    </sheetView>
  </sheetViews>
  <sheetFormatPr defaultColWidth="8.25" defaultRowHeight="15"/>
  <cols>
    <col min="1" max="1" width="8.25" style="1"/>
    <col min="2" max="2" width="24.58203125" style="1" customWidth="1"/>
    <col min="3" max="6" width="10.58203125" style="2" customWidth="1"/>
    <col min="7" max="7" width="10.58203125" style="1" customWidth="1"/>
    <col min="8" max="247" width="8.25" style="1"/>
    <col min="248" max="16384" width="8.25" style="3"/>
  </cols>
  <sheetData>
    <row r="1" spans="1:7" s="1" customFormat="1" ht="27" customHeight="1">
      <c r="A1" s="135" t="s">
        <v>23</v>
      </c>
      <c r="B1" s="135"/>
      <c r="C1" s="135"/>
      <c r="D1" s="135"/>
      <c r="E1" s="135"/>
      <c r="F1" s="136"/>
      <c r="G1" s="135"/>
    </row>
    <row r="2" spans="1:7" s="1" customFormat="1" ht="27" customHeight="1">
      <c r="A2" s="137" t="s">
        <v>59</v>
      </c>
      <c r="B2" s="137"/>
      <c r="C2" s="138"/>
      <c r="D2" s="138"/>
      <c r="E2" s="138"/>
      <c r="F2" s="138"/>
      <c r="G2" s="137"/>
    </row>
    <row r="3" spans="1:7" s="1" customFormat="1" ht="27" customHeight="1">
      <c r="A3" s="125" t="s">
        <v>0</v>
      </c>
      <c r="B3" s="125" t="s">
        <v>60</v>
      </c>
      <c r="C3" s="125" t="s">
        <v>26</v>
      </c>
      <c r="D3" s="125"/>
      <c r="E3" s="125"/>
      <c r="F3" s="126" t="s">
        <v>77</v>
      </c>
      <c r="G3" s="125" t="s">
        <v>17</v>
      </c>
    </row>
    <row r="4" spans="1:7" s="1" customFormat="1" ht="27" customHeight="1">
      <c r="A4" s="125"/>
      <c r="B4" s="125"/>
      <c r="C4" s="4" t="s">
        <v>15</v>
      </c>
      <c r="D4" s="4" t="s">
        <v>16</v>
      </c>
      <c r="E4" s="4" t="s">
        <v>78</v>
      </c>
      <c r="F4" s="127"/>
      <c r="G4" s="125"/>
    </row>
    <row r="5" spans="1:7" s="1" customFormat="1" ht="25" customHeight="1">
      <c r="A5" s="5" t="s">
        <v>27</v>
      </c>
      <c r="B5" s="139" t="s">
        <v>28</v>
      </c>
      <c r="C5" s="125"/>
      <c r="D5" s="125"/>
      <c r="E5" s="125"/>
      <c r="F5" s="17"/>
      <c r="G5" s="8"/>
    </row>
    <row r="6" spans="1:7" s="1" customFormat="1" ht="25" customHeight="1">
      <c r="A6" s="8" t="s">
        <v>29</v>
      </c>
      <c r="B6" s="139" t="s">
        <v>30</v>
      </c>
      <c r="C6" s="125"/>
      <c r="D6" s="125"/>
      <c r="E6" s="125"/>
      <c r="F6" s="17"/>
      <c r="G6" s="8"/>
    </row>
    <row r="7" spans="1:7" s="1" customFormat="1" ht="25" customHeight="1">
      <c r="A7" s="9">
        <v>1</v>
      </c>
      <c r="B7" s="10" t="s">
        <v>31</v>
      </c>
      <c r="C7" s="10"/>
      <c r="D7" s="10"/>
      <c r="E7" s="10"/>
      <c r="F7" s="11"/>
      <c r="G7" s="9"/>
    </row>
    <row r="8" spans="1:7" s="1" customFormat="1" ht="25" customHeight="1">
      <c r="A8" s="9" t="s">
        <v>32</v>
      </c>
      <c r="B8" s="12" t="s">
        <v>33</v>
      </c>
      <c r="C8" s="12">
        <v>2</v>
      </c>
      <c r="D8" s="8" t="s">
        <v>34</v>
      </c>
      <c r="E8" s="12"/>
      <c r="F8" s="13">
        <f t="shared" ref="F8:F11" si="0">C8*E8</f>
        <v>0</v>
      </c>
      <c r="G8" s="43"/>
    </row>
    <row r="9" spans="1:7" s="1" customFormat="1" ht="25" customHeight="1">
      <c r="A9" s="9" t="s">
        <v>35</v>
      </c>
      <c r="B9" s="12" t="s">
        <v>36</v>
      </c>
      <c r="C9" s="12">
        <v>3</v>
      </c>
      <c r="D9" s="8" t="s">
        <v>34</v>
      </c>
      <c r="E9" s="12"/>
      <c r="F9" s="13">
        <f t="shared" si="0"/>
        <v>0</v>
      </c>
      <c r="G9" s="43"/>
    </row>
    <row r="10" spans="1:7" s="1" customFormat="1" ht="25" customHeight="1">
      <c r="A10" s="9">
        <v>2</v>
      </c>
      <c r="B10" s="15" t="s">
        <v>37</v>
      </c>
      <c r="C10" s="12"/>
      <c r="D10" s="8"/>
      <c r="E10" s="12"/>
      <c r="F10" s="11"/>
      <c r="G10" s="9"/>
    </row>
    <row r="11" spans="1:7" s="1" customFormat="1" ht="25" customHeight="1">
      <c r="A11" s="9" t="s">
        <v>32</v>
      </c>
      <c r="B11" s="12" t="s">
        <v>38</v>
      </c>
      <c r="C11" s="12">
        <v>1</v>
      </c>
      <c r="D11" s="8" t="s">
        <v>39</v>
      </c>
      <c r="E11" s="12"/>
      <c r="F11" s="13">
        <f t="shared" si="0"/>
        <v>0</v>
      </c>
      <c r="G11" s="16"/>
    </row>
    <row r="12" spans="1:7" s="1" customFormat="1" ht="25" customHeight="1">
      <c r="A12" s="8">
        <v>3</v>
      </c>
      <c r="B12" s="12" t="s">
        <v>40</v>
      </c>
      <c r="C12" s="151" t="s">
        <v>41</v>
      </c>
      <c r="D12" s="152"/>
      <c r="E12" s="152"/>
      <c r="F12" s="17">
        <f>SUM(F8:F11)*0.22</f>
        <v>0</v>
      </c>
      <c r="G12" s="16"/>
    </row>
    <row r="13" spans="1:7" s="1" customFormat="1" ht="25" customHeight="1">
      <c r="A13" s="8">
        <v>4</v>
      </c>
      <c r="B13" s="18" t="s">
        <v>42</v>
      </c>
      <c r="C13" s="143" t="s">
        <v>43</v>
      </c>
      <c r="D13" s="144"/>
      <c r="E13" s="144"/>
      <c r="F13" s="11">
        <f>SUM(F8:F12)</f>
        <v>0</v>
      </c>
      <c r="G13" s="19"/>
    </row>
    <row r="14" spans="1:7" s="1" customFormat="1" ht="25" customHeight="1">
      <c r="A14" s="20" t="s">
        <v>44</v>
      </c>
      <c r="B14" s="145" t="s">
        <v>45</v>
      </c>
      <c r="C14" s="146"/>
      <c r="D14" s="146"/>
      <c r="E14" s="146"/>
      <c r="F14" s="21"/>
      <c r="G14" s="22"/>
    </row>
    <row r="15" spans="1:7" s="1" customFormat="1" ht="25" customHeight="1">
      <c r="A15" s="23">
        <v>1</v>
      </c>
      <c r="B15" s="10" t="s">
        <v>46</v>
      </c>
      <c r="C15" s="147"/>
      <c r="D15" s="147"/>
      <c r="E15" s="147"/>
      <c r="F15" s="25"/>
      <c r="G15" s="43"/>
    </row>
    <row r="16" spans="1:7" s="1" customFormat="1" ht="25" customHeight="1">
      <c r="A16" s="9" t="s">
        <v>32</v>
      </c>
      <c r="B16" s="26" t="s">
        <v>47</v>
      </c>
      <c r="C16" s="27">
        <v>3000</v>
      </c>
      <c r="D16" s="49" t="s">
        <v>48</v>
      </c>
      <c r="E16" s="27"/>
      <c r="F16" s="13">
        <f>C16*E16</f>
        <v>0</v>
      </c>
      <c r="G16" s="22"/>
    </row>
    <row r="17" spans="1:7" s="1" customFormat="1" ht="25" customHeight="1">
      <c r="A17" s="23">
        <v>2</v>
      </c>
      <c r="B17" s="29" t="s">
        <v>49</v>
      </c>
      <c r="C17" s="148"/>
      <c r="D17" s="147"/>
      <c r="E17" s="147"/>
      <c r="F17" s="31"/>
      <c r="G17" s="50"/>
    </row>
    <row r="18" spans="1:7" s="1" customFormat="1" ht="25" customHeight="1">
      <c r="A18" s="33" t="s">
        <v>32</v>
      </c>
      <c r="B18" s="8" t="s">
        <v>50</v>
      </c>
      <c r="C18" s="30">
        <v>1</v>
      </c>
      <c r="D18" s="8" t="s">
        <v>51</v>
      </c>
      <c r="E18" s="30"/>
      <c r="F18" s="31">
        <f t="shared" ref="F18:F20" si="1">C18*E18</f>
        <v>0</v>
      </c>
      <c r="G18" s="50"/>
    </row>
    <row r="19" spans="1:7" s="1" customFormat="1" ht="25" customHeight="1">
      <c r="A19" s="33" t="s">
        <v>35</v>
      </c>
      <c r="B19" s="8" t="s">
        <v>52</v>
      </c>
      <c r="C19" s="30">
        <v>0.5</v>
      </c>
      <c r="D19" s="8" t="s">
        <v>51</v>
      </c>
      <c r="E19" s="30"/>
      <c r="F19" s="31">
        <f t="shared" si="1"/>
        <v>0</v>
      </c>
      <c r="G19" s="35"/>
    </row>
    <row r="20" spans="1:7" s="1" customFormat="1" ht="25" customHeight="1">
      <c r="A20" s="9" t="s">
        <v>53</v>
      </c>
      <c r="B20" s="8" t="s">
        <v>54</v>
      </c>
      <c r="C20" s="30">
        <v>0.5</v>
      </c>
      <c r="D20" s="8" t="s">
        <v>51</v>
      </c>
      <c r="E20" s="30"/>
      <c r="F20" s="31">
        <f t="shared" si="1"/>
        <v>0</v>
      </c>
      <c r="G20" s="35"/>
    </row>
    <row r="21" spans="1:7" s="1" customFormat="1" ht="25" customHeight="1">
      <c r="A21" s="36">
        <v>3</v>
      </c>
      <c r="B21" s="4" t="s">
        <v>2</v>
      </c>
      <c r="C21" s="149"/>
      <c r="D21" s="150"/>
      <c r="E21" s="150"/>
      <c r="F21" s="31">
        <f>SUM(F15:F20)</f>
        <v>0</v>
      </c>
      <c r="G21" s="43"/>
    </row>
    <row r="22" spans="1:7" s="1" customFormat="1" ht="25" customHeight="1">
      <c r="A22" s="37">
        <v>4</v>
      </c>
      <c r="B22" s="8" t="s">
        <v>40</v>
      </c>
      <c r="C22" s="119" t="s">
        <v>55</v>
      </c>
      <c r="D22" s="119"/>
      <c r="E22" s="119"/>
      <c r="F22" s="38">
        <f>F21*0.22</f>
        <v>0</v>
      </c>
      <c r="G22" s="43"/>
    </row>
    <row r="23" spans="1:7" s="1" customFormat="1" ht="25" customHeight="1">
      <c r="A23" s="37">
        <v>5</v>
      </c>
      <c r="B23" s="18" t="s">
        <v>42</v>
      </c>
      <c r="C23" s="119"/>
      <c r="D23" s="119"/>
      <c r="E23" s="119"/>
      <c r="F23" s="39">
        <f>F21+F22</f>
        <v>0</v>
      </c>
      <c r="G23" s="43"/>
    </row>
    <row r="24" spans="1:7" s="1" customFormat="1" ht="25" customHeight="1">
      <c r="A24" s="20" t="s">
        <v>56</v>
      </c>
      <c r="B24" s="4" t="s">
        <v>42</v>
      </c>
      <c r="C24" s="120" t="s">
        <v>57</v>
      </c>
      <c r="D24" s="121"/>
      <c r="E24" s="121"/>
      <c r="F24" s="40">
        <f>(F13+F23)</f>
        <v>0</v>
      </c>
      <c r="G24" s="19"/>
    </row>
    <row r="25" spans="1:7" s="1" customFormat="1" ht="60" customHeight="1">
      <c r="A25" s="41" t="s">
        <v>17</v>
      </c>
      <c r="B25" s="122" t="s">
        <v>58</v>
      </c>
      <c r="C25" s="123"/>
      <c r="D25" s="123"/>
      <c r="E25" s="123"/>
      <c r="F25" s="123"/>
      <c r="G25" s="142"/>
    </row>
  </sheetData>
  <mergeCells count="19">
    <mergeCell ref="A1:G1"/>
    <mergeCell ref="A2:G2"/>
    <mergeCell ref="C3:E3"/>
    <mergeCell ref="B5:E5"/>
    <mergeCell ref="B6:E6"/>
    <mergeCell ref="C23:E23"/>
    <mergeCell ref="C24:E24"/>
    <mergeCell ref="B25:G25"/>
    <mergeCell ref="A3:A4"/>
    <mergeCell ref="B3:B4"/>
    <mergeCell ref="F3:F4"/>
    <mergeCell ref="G3:G4"/>
    <mergeCell ref="C13:E13"/>
    <mergeCell ref="B14:E14"/>
    <mergeCell ref="C15:E15"/>
    <mergeCell ref="C17:E17"/>
    <mergeCell ref="C21:E21"/>
    <mergeCell ref="C22:E22"/>
    <mergeCell ref="C12:E12"/>
  </mergeCells>
  <phoneticPr fontId="37" type="noConversion"/>
  <pageMargins left="0.75" right="0.75" top="1" bottom="1" header="0.5" footer="0.5"/>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M25"/>
  <sheetViews>
    <sheetView view="pageBreakPreview" zoomScaleNormal="100" workbookViewId="0">
      <pane ySplit="4" topLeftCell="A5" activePane="bottomLeft" state="frozen"/>
      <selection pane="bottomLeft" activeCell="F3" sqref="F3:F4"/>
    </sheetView>
  </sheetViews>
  <sheetFormatPr defaultColWidth="8.25" defaultRowHeight="15"/>
  <cols>
    <col min="1" max="1" width="8.25" style="1"/>
    <col min="2" max="2" width="25.58203125" style="1" customWidth="1"/>
    <col min="3" max="6" width="10.58203125" style="2" customWidth="1"/>
    <col min="7" max="7" width="10.58203125" style="1" customWidth="1"/>
    <col min="8" max="247" width="8.25" style="1"/>
    <col min="248" max="16384" width="8.25" style="3"/>
  </cols>
  <sheetData>
    <row r="1" spans="1:7" s="1" customFormat="1" ht="27" customHeight="1">
      <c r="A1" s="135" t="s">
        <v>23</v>
      </c>
      <c r="B1" s="135"/>
      <c r="C1" s="135"/>
      <c r="D1" s="135"/>
      <c r="E1" s="135"/>
      <c r="F1" s="136"/>
      <c r="G1" s="135"/>
    </row>
    <row r="2" spans="1:7" s="1" customFormat="1" ht="27" customHeight="1">
      <c r="A2" s="137" t="s">
        <v>61</v>
      </c>
      <c r="B2" s="137"/>
      <c r="C2" s="138"/>
      <c r="D2" s="138"/>
      <c r="E2" s="138"/>
      <c r="F2" s="138"/>
      <c r="G2" s="137"/>
    </row>
    <row r="3" spans="1:7" s="1" customFormat="1" ht="27" customHeight="1">
      <c r="A3" s="125" t="s">
        <v>0</v>
      </c>
      <c r="B3" s="125" t="s">
        <v>60</v>
      </c>
      <c r="C3" s="125" t="s">
        <v>26</v>
      </c>
      <c r="D3" s="125"/>
      <c r="E3" s="125"/>
      <c r="F3" s="126" t="s">
        <v>77</v>
      </c>
      <c r="G3" s="125" t="s">
        <v>17</v>
      </c>
    </row>
    <row r="4" spans="1:7" s="1" customFormat="1" ht="27" customHeight="1">
      <c r="A4" s="125"/>
      <c r="B4" s="125"/>
      <c r="C4" s="4" t="s">
        <v>15</v>
      </c>
      <c r="D4" s="4" t="s">
        <v>16</v>
      </c>
      <c r="E4" s="4" t="s">
        <v>78</v>
      </c>
      <c r="F4" s="127"/>
      <c r="G4" s="125"/>
    </row>
    <row r="5" spans="1:7" s="1" customFormat="1" ht="25" customHeight="1">
      <c r="A5" s="5" t="s">
        <v>27</v>
      </c>
      <c r="B5" s="139" t="s">
        <v>28</v>
      </c>
      <c r="C5" s="125"/>
      <c r="D5" s="125"/>
      <c r="E5" s="125"/>
      <c r="F5" s="17"/>
      <c r="G5" s="8"/>
    </row>
    <row r="6" spans="1:7" s="1" customFormat="1" ht="25" customHeight="1">
      <c r="A6" s="8" t="s">
        <v>29</v>
      </c>
      <c r="B6" s="139" t="s">
        <v>30</v>
      </c>
      <c r="C6" s="125"/>
      <c r="D6" s="125"/>
      <c r="E6" s="125"/>
      <c r="F6" s="17"/>
      <c r="G6" s="8"/>
    </row>
    <row r="7" spans="1:7" s="1" customFormat="1" ht="25" customHeight="1">
      <c r="A7" s="9">
        <v>1</v>
      </c>
      <c r="B7" s="42" t="s">
        <v>31</v>
      </c>
      <c r="C7" s="156"/>
      <c r="D7" s="156"/>
      <c r="E7" s="42"/>
      <c r="F7" s="11"/>
      <c r="G7" s="9"/>
    </row>
    <row r="8" spans="1:7" s="1" customFormat="1" ht="25" customHeight="1">
      <c r="A8" s="9" t="s">
        <v>32</v>
      </c>
      <c r="B8" s="8" t="s">
        <v>33</v>
      </c>
      <c r="C8" s="8">
        <v>3</v>
      </c>
      <c r="D8" s="8" t="s">
        <v>34</v>
      </c>
      <c r="E8" s="8"/>
      <c r="F8" s="13">
        <f t="shared" ref="F8:F11" si="0">C8*E8</f>
        <v>0</v>
      </c>
      <c r="G8" s="153"/>
    </row>
    <row r="9" spans="1:7" s="1" customFormat="1" ht="25" customHeight="1">
      <c r="A9" s="9" t="s">
        <v>35</v>
      </c>
      <c r="B9" s="8" t="s">
        <v>36</v>
      </c>
      <c r="C9" s="8">
        <v>3</v>
      </c>
      <c r="D9" s="8" t="s">
        <v>34</v>
      </c>
      <c r="E9" s="8"/>
      <c r="F9" s="13">
        <f t="shared" si="0"/>
        <v>0</v>
      </c>
      <c r="G9" s="153"/>
    </row>
    <row r="10" spans="1:7" s="1" customFormat="1" ht="25" customHeight="1">
      <c r="A10" s="9">
        <v>2</v>
      </c>
      <c r="B10" s="4" t="s">
        <v>37</v>
      </c>
      <c r="C10" s="131"/>
      <c r="D10" s="131"/>
      <c r="E10" s="8"/>
      <c r="F10" s="11"/>
      <c r="G10" s="9"/>
    </row>
    <row r="11" spans="1:7" s="1" customFormat="1" ht="25" customHeight="1">
      <c r="A11" s="9" t="s">
        <v>32</v>
      </c>
      <c r="B11" s="8" t="s">
        <v>38</v>
      </c>
      <c r="C11" s="8">
        <v>3</v>
      </c>
      <c r="D11" s="8" t="s">
        <v>39</v>
      </c>
      <c r="E11" s="8"/>
      <c r="F11" s="13">
        <f t="shared" si="0"/>
        <v>0</v>
      </c>
      <c r="G11" s="16"/>
    </row>
    <row r="12" spans="1:7" s="1" customFormat="1" ht="25" customHeight="1">
      <c r="A12" s="8">
        <v>3</v>
      </c>
      <c r="B12" s="8" t="s">
        <v>40</v>
      </c>
      <c r="C12" s="134" t="s">
        <v>41</v>
      </c>
      <c r="D12" s="134"/>
      <c r="E12" s="134"/>
      <c r="F12" s="17">
        <f>SUM(F8:F11)*0.22</f>
        <v>0</v>
      </c>
      <c r="G12" s="16"/>
    </row>
    <row r="13" spans="1:7" s="1" customFormat="1" ht="25" customHeight="1">
      <c r="A13" s="8">
        <v>4</v>
      </c>
      <c r="B13" s="44" t="s">
        <v>42</v>
      </c>
      <c r="C13" s="128" t="s">
        <v>43</v>
      </c>
      <c r="D13" s="128"/>
      <c r="E13" s="128"/>
      <c r="F13" s="11">
        <f>SUM(F8:F12)</f>
        <v>0</v>
      </c>
      <c r="G13" s="19"/>
    </row>
    <row r="14" spans="1:7" s="1" customFormat="1" ht="25" customHeight="1">
      <c r="A14" s="20" t="s">
        <v>44</v>
      </c>
      <c r="B14" s="129" t="s">
        <v>45</v>
      </c>
      <c r="C14" s="130"/>
      <c r="D14" s="130"/>
      <c r="E14" s="130"/>
      <c r="F14" s="21"/>
      <c r="G14" s="19"/>
    </row>
    <row r="15" spans="1:7" s="1" customFormat="1" ht="25" customHeight="1">
      <c r="A15" s="23">
        <v>1</v>
      </c>
      <c r="B15" s="42" t="s">
        <v>46</v>
      </c>
      <c r="C15" s="155"/>
      <c r="D15" s="155"/>
      <c r="E15" s="155"/>
      <c r="F15" s="25"/>
      <c r="G15" s="43"/>
    </row>
    <row r="16" spans="1:7" s="1" customFormat="1" ht="25" customHeight="1">
      <c r="A16" s="9" t="s">
        <v>32</v>
      </c>
      <c r="B16" s="47" t="s">
        <v>47</v>
      </c>
      <c r="C16" s="28">
        <v>8000</v>
      </c>
      <c r="D16" s="28" t="s">
        <v>62</v>
      </c>
      <c r="E16" s="28"/>
      <c r="F16" s="13">
        <f>C16*E16</f>
        <v>0</v>
      </c>
      <c r="G16" s="19"/>
    </row>
    <row r="17" spans="1:7" s="1" customFormat="1" ht="25" customHeight="1">
      <c r="A17" s="23">
        <v>2</v>
      </c>
      <c r="B17" s="48" t="s">
        <v>49</v>
      </c>
      <c r="C17" s="155" t="s">
        <v>63</v>
      </c>
      <c r="D17" s="155"/>
      <c r="E17" s="155"/>
      <c r="F17" s="31"/>
      <c r="G17" s="43"/>
    </row>
    <row r="18" spans="1:7" s="1" customFormat="1" ht="25" customHeight="1">
      <c r="A18" s="33" t="s">
        <v>32</v>
      </c>
      <c r="B18" s="8" t="s">
        <v>50</v>
      </c>
      <c r="C18" s="36">
        <v>3</v>
      </c>
      <c r="D18" s="34" t="s">
        <v>51</v>
      </c>
      <c r="E18" s="36"/>
      <c r="F18" s="31">
        <f t="shared" ref="F18:F20" si="1">C18*E18</f>
        <v>0</v>
      </c>
      <c r="G18" s="43"/>
    </row>
    <row r="19" spans="1:7" s="1" customFormat="1" ht="25" customHeight="1">
      <c r="A19" s="33" t="s">
        <v>35</v>
      </c>
      <c r="B19" s="8" t="s">
        <v>52</v>
      </c>
      <c r="C19" s="36">
        <v>2</v>
      </c>
      <c r="D19" s="34" t="s">
        <v>51</v>
      </c>
      <c r="E19" s="36"/>
      <c r="F19" s="31">
        <f t="shared" si="1"/>
        <v>0</v>
      </c>
      <c r="G19" s="8"/>
    </row>
    <row r="20" spans="1:7" s="1" customFormat="1" ht="25" customHeight="1">
      <c r="A20" s="9" t="s">
        <v>53</v>
      </c>
      <c r="B20" s="8" t="s">
        <v>54</v>
      </c>
      <c r="C20" s="36">
        <v>2</v>
      </c>
      <c r="D20" s="34" t="s">
        <v>51</v>
      </c>
      <c r="E20" s="36"/>
      <c r="F20" s="31">
        <f t="shared" si="1"/>
        <v>0</v>
      </c>
      <c r="G20" s="8"/>
    </row>
    <row r="21" spans="1:7" s="1" customFormat="1" ht="25" customHeight="1">
      <c r="A21" s="36">
        <v>3</v>
      </c>
      <c r="B21" s="4" t="s">
        <v>2</v>
      </c>
      <c r="C21" s="154"/>
      <c r="D21" s="154"/>
      <c r="E21" s="154"/>
      <c r="F21" s="31">
        <f>SUM(F15:F20)</f>
        <v>0</v>
      </c>
      <c r="G21" s="43"/>
    </row>
    <row r="22" spans="1:7" s="1" customFormat="1" ht="25" customHeight="1">
      <c r="A22" s="37">
        <v>4</v>
      </c>
      <c r="B22" s="8" t="s">
        <v>40</v>
      </c>
      <c r="C22" s="119" t="s">
        <v>55</v>
      </c>
      <c r="D22" s="119"/>
      <c r="E22" s="119"/>
      <c r="F22" s="38">
        <f>F21*0.22</f>
        <v>0</v>
      </c>
      <c r="G22" s="43"/>
    </row>
    <row r="23" spans="1:7" s="1" customFormat="1" ht="25" customHeight="1">
      <c r="A23" s="37">
        <v>5</v>
      </c>
      <c r="B23" s="18" t="s">
        <v>42</v>
      </c>
      <c r="C23" s="119"/>
      <c r="D23" s="119"/>
      <c r="E23" s="119"/>
      <c r="F23" s="39">
        <f>F21+F22</f>
        <v>0</v>
      </c>
      <c r="G23" s="43"/>
    </row>
    <row r="24" spans="1:7" s="1" customFormat="1" ht="25" customHeight="1">
      <c r="A24" s="20" t="s">
        <v>56</v>
      </c>
      <c r="B24" s="4" t="s">
        <v>42</v>
      </c>
      <c r="C24" s="120" t="s">
        <v>57</v>
      </c>
      <c r="D24" s="121"/>
      <c r="E24" s="121"/>
      <c r="F24" s="40">
        <f>(F13+F23)</f>
        <v>0</v>
      </c>
      <c r="G24" s="19"/>
    </row>
    <row r="25" spans="1:7" s="1" customFormat="1" ht="60" customHeight="1">
      <c r="A25" s="41" t="s">
        <v>17</v>
      </c>
      <c r="B25" s="122" t="s">
        <v>58</v>
      </c>
      <c r="C25" s="123"/>
      <c r="D25" s="123"/>
      <c r="E25" s="123"/>
      <c r="F25" s="123"/>
      <c r="G25" s="142"/>
    </row>
  </sheetData>
  <mergeCells count="22">
    <mergeCell ref="C7:D7"/>
    <mergeCell ref="C10:D10"/>
    <mergeCell ref="C12:E12"/>
    <mergeCell ref="C13:E13"/>
    <mergeCell ref="B14:E14"/>
    <mergeCell ref="A1:G1"/>
    <mergeCell ref="A2:G2"/>
    <mergeCell ref="C3:E3"/>
    <mergeCell ref="B5:E5"/>
    <mergeCell ref="B6:E6"/>
    <mergeCell ref="A3:A4"/>
    <mergeCell ref="B3:B4"/>
    <mergeCell ref="F3:F4"/>
    <mergeCell ref="G3:G4"/>
    <mergeCell ref="B25:G25"/>
    <mergeCell ref="G8:G9"/>
    <mergeCell ref="C21:E21"/>
    <mergeCell ref="C22:E22"/>
    <mergeCell ref="C23:E23"/>
    <mergeCell ref="C24:E24"/>
    <mergeCell ref="C17:E17"/>
    <mergeCell ref="C15:E15"/>
  </mergeCells>
  <phoneticPr fontId="37" type="noConversion"/>
  <pageMargins left="0.75" right="0.75" top="1" bottom="1" header="0.5" footer="0.5"/>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M25"/>
  <sheetViews>
    <sheetView view="pageBreakPreview" zoomScaleNormal="100" workbookViewId="0">
      <pane ySplit="4" topLeftCell="A5" activePane="bottomLeft" state="frozen"/>
      <selection pane="bottomLeft" activeCell="F9" sqref="F9"/>
    </sheetView>
  </sheetViews>
  <sheetFormatPr defaultColWidth="8.25" defaultRowHeight="15"/>
  <cols>
    <col min="1" max="1" width="8.25" style="1"/>
    <col min="2" max="2" width="25.58203125" style="1" customWidth="1"/>
    <col min="3" max="7" width="10.58203125" style="2" customWidth="1"/>
    <col min="8" max="247" width="8.25" style="1"/>
    <col min="248" max="16384" width="8.25" style="3"/>
  </cols>
  <sheetData>
    <row r="1" spans="1:7" s="1" customFormat="1" ht="27" customHeight="1">
      <c r="A1" s="135" t="s">
        <v>23</v>
      </c>
      <c r="B1" s="135"/>
      <c r="C1" s="135"/>
      <c r="D1" s="135"/>
      <c r="E1" s="135"/>
      <c r="F1" s="136"/>
      <c r="G1" s="135"/>
    </row>
    <row r="2" spans="1:7" s="1" customFormat="1" ht="27" customHeight="1">
      <c r="A2" s="137" t="s">
        <v>64</v>
      </c>
      <c r="B2" s="137"/>
      <c r="C2" s="138"/>
      <c r="D2" s="138"/>
      <c r="E2" s="138"/>
      <c r="F2" s="138"/>
      <c r="G2" s="138"/>
    </row>
    <row r="3" spans="1:7" s="1" customFormat="1" ht="27" customHeight="1">
      <c r="A3" s="125" t="s">
        <v>0</v>
      </c>
      <c r="B3" s="125" t="s">
        <v>60</v>
      </c>
      <c r="C3" s="125" t="s">
        <v>26</v>
      </c>
      <c r="D3" s="125"/>
      <c r="E3" s="125"/>
      <c r="F3" s="158" t="s">
        <v>77</v>
      </c>
      <c r="G3" s="125" t="s">
        <v>17</v>
      </c>
    </row>
    <row r="4" spans="1:7" s="1" customFormat="1" ht="27" customHeight="1">
      <c r="A4" s="125"/>
      <c r="B4" s="125"/>
      <c r="C4" s="4" t="s">
        <v>15</v>
      </c>
      <c r="D4" s="4" t="s">
        <v>16</v>
      </c>
      <c r="E4" s="4" t="s">
        <v>78</v>
      </c>
      <c r="F4" s="158"/>
      <c r="G4" s="125"/>
    </row>
    <row r="5" spans="1:7" s="1" customFormat="1" ht="25" customHeight="1">
      <c r="A5" s="5" t="s">
        <v>27</v>
      </c>
      <c r="B5" s="139" t="s">
        <v>28</v>
      </c>
      <c r="C5" s="125"/>
      <c r="D5" s="125"/>
      <c r="E5" s="125"/>
      <c r="F5" s="17"/>
      <c r="G5" s="8"/>
    </row>
    <row r="6" spans="1:7" s="1" customFormat="1" ht="25" customHeight="1">
      <c r="A6" s="8" t="s">
        <v>29</v>
      </c>
      <c r="B6" s="139" t="s">
        <v>30</v>
      </c>
      <c r="C6" s="125"/>
      <c r="D6" s="125"/>
      <c r="E6" s="125"/>
      <c r="F6" s="17"/>
      <c r="G6" s="8"/>
    </row>
    <row r="7" spans="1:7" s="1" customFormat="1" ht="25" customHeight="1">
      <c r="A7" s="9">
        <v>1</v>
      </c>
      <c r="B7" s="10" t="s">
        <v>31</v>
      </c>
      <c r="C7" s="10"/>
      <c r="D7" s="10"/>
      <c r="E7" s="42"/>
      <c r="F7" s="11"/>
      <c r="G7" s="9"/>
    </row>
    <row r="8" spans="1:7" s="1" customFormat="1" ht="25" customHeight="1">
      <c r="A8" s="9" t="s">
        <v>32</v>
      </c>
      <c r="B8" s="12" t="s">
        <v>33</v>
      </c>
      <c r="C8" s="12">
        <v>3</v>
      </c>
      <c r="D8" s="8" t="s">
        <v>34</v>
      </c>
      <c r="E8" s="8"/>
      <c r="F8" s="13">
        <f t="shared" ref="F8:F11" si="0">C8*E8</f>
        <v>0</v>
      </c>
      <c r="G8" s="43"/>
    </row>
    <row r="9" spans="1:7" s="1" customFormat="1" ht="25" customHeight="1">
      <c r="A9" s="9" t="s">
        <v>35</v>
      </c>
      <c r="B9" s="12" t="s">
        <v>36</v>
      </c>
      <c r="C9" s="12">
        <v>3</v>
      </c>
      <c r="D9" s="8" t="s">
        <v>34</v>
      </c>
      <c r="E9" s="8"/>
      <c r="F9" s="13">
        <f t="shared" si="0"/>
        <v>0</v>
      </c>
      <c r="G9" s="43"/>
    </row>
    <row r="10" spans="1:7" s="1" customFormat="1" ht="25" customHeight="1">
      <c r="A10" s="9">
        <v>2</v>
      </c>
      <c r="B10" s="15" t="s">
        <v>37</v>
      </c>
      <c r="C10" s="12"/>
      <c r="D10" s="12"/>
      <c r="E10" s="8"/>
      <c r="F10" s="11"/>
      <c r="G10" s="9"/>
    </row>
    <row r="11" spans="1:7" s="1" customFormat="1" ht="25" customHeight="1">
      <c r="A11" s="9" t="s">
        <v>32</v>
      </c>
      <c r="B11" s="12" t="s">
        <v>38</v>
      </c>
      <c r="C11" s="12">
        <v>3</v>
      </c>
      <c r="D11" s="12" t="s">
        <v>39</v>
      </c>
      <c r="E11" s="8"/>
      <c r="F11" s="13">
        <f t="shared" si="0"/>
        <v>0</v>
      </c>
      <c r="G11" s="16"/>
    </row>
    <row r="12" spans="1:7" s="1" customFormat="1" ht="25" customHeight="1">
      <c r="A12" s="8">
        <v>3</v>
      </c>
      <c r="B12" s="12" t="s">
        <v>40</v>
      </c>
      <c r="C12" s="151" t="s">
        <v>41</v>
      </c>
      <c r="D12" s="152"/>
      <c r="E12" s="163"/>
      <c r="F12" s="17">
        <f>SUM(F8:F11)*0.22</f>
        <v>0</v>
      </c>
      <c r="G12" s="16"/>
    </row>
    <row r="13" spans="1:7" s="1" customFormat="1" ht="25" customHeight="1">
      <c r="A13" s="8">
        <v>4</v>
      </c>
      <c r="B13" s="18" t="s">
        <v>42</v>
      </c>
      <c r="C13" s="143" t="s">
        <v>43</v>
      </c>
      <c r="D13" s="144"/>
      <c r="E13" s="159"/>
      <c r="F13" s="11">
        <f>SUM(F8:F12)</f>
        <v>0</v>
      </c>
      <c r="G13" s="19"/>
    </row>
    <row r="14" spans="1:7" s="1" customFormat="1" ht="25" customHeight="1">
      <c r="A14" s="20" t="s">
        <v>44</v>
      </c>
      <c r="B14" s="145" t="s">
        <v>45</v>
      </c>
      <c r="C14" s="146"/>
      <c r="D14" s="146"/>
      <c r="E14" s="160"/>
      <c r="F14" s="21"/>
      <c r="G14" s="22"/>
    </row>
    <row r="15" spans="1:7" s="1" customFormat="1" ht="25" customHeight="1">
      <c r="A15" s="23">
        <v>1</v>
      </c>
      <c r="B15" s="10" t="s">
        <v>46</v>
      </c>
      <c r="C15" s="147"/>
      <c r="D15" s="147"/>
      <c r="E15" s="161"/>
      <c r="F15" s="25"/>
      <c r="G15" s="16"/>
    </row>
    <row r="16" spans="1:7" s="1" customFormat="1" ht="25" customHeight="1">
      <c r="A16" s="9" t="s">
        <v>32</v>
      </c>
      <c r="B16" s="26" t="s">
        <v>47</v>
      </c>
      <c r="C16" s="27">
        <v>6000</v>
      </c>
      <c r="D16" s="28" t="s">
        <v>62</v>
      </c>
      <c r="E16" s="28"/>
      <c r="F16" s="13">
        <f t="shared" ref="F16:F20" si="1">C16*E16</f>
        <v>0</v>
      </c>
      <c r="G16" s="22"/>
    </row>
    <row r="17" spans="1:7" s="1" customFormat="1" ht="25" customHeight="1">
      <c r="A17" s="23">
        <v>2</v>
      </c>
      <c r="B17" s="29" t="s">
        <v>49</v>
      </c>
      <c r="C17" s="148" t="s">
        <v>63</v>
      </c>
      <c r="D17" s="147"/>
      <c r="E17" s="24"/>
      <c r="F17" s="31"/>
      <c r="G17" s="32"/>
    </row>
    <row r="18" spans="1:7" s="1" customFormat="1" ht="25" customHeight="1">
      <c r="A18" s="33" t="s">
        <v>32</v>
      </c>
      <c r="B18" s="8" t="s">
        <v>50</v>
      </c>
      <c r="C18" s="30">
        <v>2</v>
      </c>
      <c r="D18" s="34" t="s">
        <v>51</v>
      </c>
      <c r="E18" s="34"/>
      <c r="F18" s="13">
        <f t="shared" si="1"/>
        <v>0</v>
      </c>
      <c r="G18" s="32"/>
    </row>
    <row r="19" spans="1:7" s="1" customFormat="1" ht="25" customHeight="1">
      <c r="A19" s="33" t="s">
        <v>35</v>
      </c>
      <c r="B19" s="8" t="s">
        <v>52</v>
      </c>
      <c r="C19" s="30">
        <v>1</v>
      </c>
      <c r="D19" s="34" t="s">
        <v>51</v>
      </c>
      <c r="E19" s="8"/>
      <c r="F19" s="13">
        <f t="shared" si="1"/>
        <v>0</v>
      </c>
      <c r="G19" s="35"/>
    </row>
    <row r="20" spans="1:7" s="1" customFormat="1" ht="25" customHeight="1">
      <c r="A20" s="9" t="s">
        <v>53</v>
      </c>
      <c r="B20" s="8" t="s">
        <v>54</v>
      </c>
      <c r="C20" s="30">
        <v>1</v>
      </c>
      <c r="D20" s="34" t="s">
        <v>51</v>
      </c>
      <c r="E20" s="8"/>
      <c r="F20" s="13">
        <f t="shared" si="1"/>
        <v>0</v>
      </c>
      <c r="G20" s="35"/>
    </row>
    <row r="21" spans="1:7" s="1" customFormat="1" ht="25" customHeight="1">
      <c r="A21" s="36">
        <v>3</v>
      </c>
      <c r="B21" s="4" t="s">
        <v>2</v>
      </c>
      <c r="C21" s="149"/>
      <c r="D21" s="150"/>
      <c r="E21" s="162"/>
      <c r="F21" s="31">
        <f>SUM(F15:F20)</f>
        <v>0</v>
      </c>
      <c r="G21" s="16"/>
    </row>
    <row r="22" spans="1:7" s="1" customFormat="1" ht="25" customHeight="1">
      <c r="A22" s="37">
        <v>4</v>
      </c>
      <c r="B22" s="8" t="s">
        <v>40</v>
      </c>
      <c r="C22" s="119" t="s">
        <v>55</v>
      </c>
      <c r="D22" s="119"/>
      <c r="E22" s="119"/>
      <c r="F22" s="38">
        <f>F21*0.22</f>
        <v>0</v>
      </c>
      <c r="G22" s="16"/>
    </row>
    <row r="23" spans="1:7" s="1" customFormat="1" ht="25" customHeight="1">
      <c r="A23" s="37">
        <v>5</v>
      </c>
      <c r="B23" s="18" t="s">
        <v>42</v>
      </c>
      <c r="C23" s="119"/>
      <c r="D23" s="119"/>
      <c r="E23" s="119"/>
      <c r="F23" s="39">
        <f>F21+F22</f>
        <v>0</v>
      </c>
      <c r="G23" s="16"/>
    </row>
    <row r="24" spans="1:7" s="1" customFormat="1" ht="25" customHeight="1">
      <c r="A24" s="20" t="s">
        <v>56</v>
      </c>
      <c r="B24" s="4" t="s">
        <v>42</v>
      </c>
      <c r="C24" s="120" t="s">
        <v>57</v>
      </c>
      <c r="D24" s="121"/>
      <c r="E24" s="157"/>
      <c r="F24" s="40">
        <f>(F13+F23)</f>
        <v>0</v>
      </c>
      <c r="G24" s="19"/>
    </row>
    <row r="25" spans="1:7" s="1" customFormat="1" ht="60" customHeight="1">
      <c r="A25" s="41" t="s">
        <v>17</v>
      </c>
      <c r="B25" s="122" t="s">
        <v>58</v>
      </c>
      <c r="C25" s="123"/>
      <c r="D25" s="123"/>
      <c r="E25" s="123"/>
      <c r="F25" s="123"/>
      <c r="G25" s="124"/>
    </row>
  </sheetData>
  <mergeCells count="19">
    <mergeCell ref="A1:G1"/>
    <mergeCell ref="A2:G2"/>
    <mergeCell ref="C3:E3"/>
    <mergeCell ref="B5:E5"/>
    <mergeCell ref="B6:E6"/>
    <mergeCell ref="C23:E23"/>
    <mergeCell ref="C24:E24"/>
    <mergeCell ref="B25:G25"/>
    <mergeCell ref="A3:A4"/>
    <mergeCell ref="B3:B4"/>
    <mergeCell ref="F3:F4"/>
    <mergeCell ref="G3:G4"/>
    <mergeCell ref="C13:E13"/>
    <mergeCell ref="B14:E14"/>
    <mergeCell ref="C15:E15"/>
    <mergeCell ref="C17:D17"/>
    <mergeCell ref="C21:E21"/>
    <mergeCell ref="C22:E22"/>
    <mergeCell ref="C12:E12"/>
  </mergeCells>
  <phoneticPr fontId="37" type="noConversion"/>
  <pageMargins left="0.75" right="0.75" top="1" bottom="1" header="0.5" footer="0.5"/>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M25"/>
  <sheetViews>
    <sheetView view="pageBreakPreview" zoomScaleNormal="100" workbookViewId="0">
      <pane ySplit="4" topLeftCell="A15" activePane="bottomLeft" state="frozen"/>
      <selection pane="bottomLeft" activeCell="F11" sqref="F11"/>
    </sheetView>
  </sheetViews>
  <sheetFormatPr defaultColWidth="8.25" defaultRowHeight="15"/>
  <cols>
    <col min="1" max="1" width="8.25" style="1"/>
    <col min="2" max="2" width="25.58203125" style="1" customWidth="1"/>
    <col min="3" max="7" width="10.58203125" style="2" customWidth="1"/>
    <col min="8" max="247" width="8.25" style="1"/>
    <col min="248" max="16384" width="8.25" style="3"/>
  </cols>
  <sheetData>
    <row r="1" spans="1:7" s="1" customFormat="1" ht="27" customHeight="1">
      <c r="A1" s="135" t="s">
        <v>23</v>
      </c>
      <c r="B1" s="135"/>
      <c r="C1" s="135"/>
      <c r="D1" s="135"/>
      <c r="E1" s="135"/>
      <c r="F1" s="136"/>
      <c r="G1" s="135"/>
    </row>
    <row r="2" spans="1:7" s="1" customFormat="1" ht="27" customHeight="1">
      <c r="A2" s="137" t="s">
        <v>65</v>
      </c>
      <c r="B2" s="137"/>
      <c r="C2" s="138"/>
      <c r="D2" s="138"/>
      <c r="E2" s="138"/>
      <c r="F2" s="138"/>
      <c r="G2" s="138"/>
    </row>
    <row r="3" spans="1:7" s="1" customFormat="1" ht="27" customHeight="1">
      <c r="A3" s="125" t="s">
        <v>0</v>
      </c>
      <c r="B3" s="125" t="s">
        <v>60</v>
      </c>
      <c r="C3" s="125" t="s">
        <v>26</v>
      </c>
      <c r="D3" s="125"/>
      <c r="E3" s="125"/>
      <c r="F3" s="158" t="s">
        <v>77</v>
      </c>
      <c r="G3" s="125" t="s">
        <v>17</v>
      </c>
    </row>
    <row r="4" spans="1:7" s="1" customFormat="1" ht="27" customHeight="1">
      <c r="A4" s="125"/>
      <c r="B4" s="125"/>
      <c r="C4" s="4" t="s">
        <v>15</v>
      </c>
      <c r="D4" s="4" t="s">
        <v>16</v>
      </c>
      <c r="E4" s="4" t="s">
        <v>78</v>
      </c>
      <c r="F4" s="158"/>
      <c r="G4" s="125"/>
    </row>
    <row r="5" spans="1:7" s="1" customFormat="1" ht="25" customHeight="1">
      <c r="A5" s="45" t="s">
        <v>27</v>
      </c>
      <c r="B5" s="140" t="s">
        <v>28</v>
      </c>
      <c r="C5" s="141"/>
      <c r="D5" s="141"/>
      <c r="E5" s="166"/>
      <c r="F5" s="6"/>
      <c r="G5" s="7"/>
    </row>
    <row r="6" spans="1:7" s="1" customFormat="1" ht="25" customHeight="1">
      <c r="A6" s="8" t="s">
        <v>29</v>
      </c>
      <c r="B6" s="140" t="s">
        <v>30</v>
      </c>
      <c r="C6" s="141"/>
      <c r="D6" s="141"/>
      <c r="E6" s="166"/>
      <c r="F6" s="6"/>
      <c r="G6" s="7"/>
    </row>
    <row r="7" spans="1:7" s="1" customFormat="1" ht="25" customHeight="1">
      <c r="A7" s="9">
        <v>1</v>
      </c>
      <c r="B7" s="10" t="s">
        <v>31</v>
      </c>
      <c r="C7" s="10"/>
      <c r="D7" s="10"/>
      <c r="E7" s="42"/>
      <c r="F7" s="11"/>
      <c r="G7" s="9"/>
    </row>
    <row r="8" spans="1:7" s="1" customFormat="1" ht="25" customHeight="1">
      <c r="A8" s="9" t="s">
        <v>32</v>
      </c>
      <c r="B8" s="12" t="s">
        <v>33</v>
      </c>
      <c r="C8" s="12">
        <v>3</v>
      </c>
      <c r="D8" s="8" t="s">
        <v>34</v>
      </c>
      <c r="E8" s="8"/>
      <c r="F8" s="13">
        <f t="shared" ref="F8:F11" si="0">C8*E8</f>
        <v>0</v>
      </c>
      <c r="G8" s="164"/>
    </row>
    <row r="9" spans="1:7" s="1" customFormat="1" ht="25" customHeight="1">
      <c r="A9" s="9" t="s">
        <v>35</v>
      </c>
      <c r="B9" s="12" t="s">
        <v>36</v>
      </c>
      <c r="C9" s="12">
        <v>3</v>
      </c>
      <c r="D9" s="8" t="s">
        <v>34</v>
      </c>
      <c r="E9" s="8"/>
      <c r="F9" s="13">
        <f t="shared" si="0"/>
        <v>0</v>
      </c>
      <c r="G9" s="165"/>
    </row>
    <row r="10" spans="1:7" s="1" customFormat="1" ht="25" customHeight="1">
      <c r="A10" s="9">
        <v>2</v>
      </c>
      <c r="B10" s="15" t="s">
        <v>37</v>
      </c>
      <c r="C10" s="12"/>
      <c r="D10" s="12"/>
      <c r="E10" s="8"/>
      <c r="F10" s="11"/>
      <c r="G10" s="9"/>
    </row>
    <row r="11" spans="1:7" s="1" customFormat="1" ht="25" customHeight="1">
      <c r="A11" s="9" t="s">
        <v>32</v>
      </c>
      <c r="B11" s="12" t="s">
        <v>38</v>
      </c>
      <c r="C11" s="12">
        <v>6</v>
      </c>
      <c r="D11" s="12" t="s">
        <v>39</v>
      </c>
      <c r="E11" s="8"/>
      <c r="F11" s="13">
        <f t="shared" si="0"/>
        <v>0</v>
      </c>
      <c r="G11" s="16"/>
    </row>
    <row r="12" spans="1:7" s="1" customFormat="1" ht="25" customHeight="1">
      <c r="A12" s="8">
        <v>3</v>
      </c>
      <c r="B12" s="12" t="s">
        <v>40</v>
      </c>
      <c r="C12" s="151" t="s">
        <v>41</v>
      </c>
      <c r="D12" s="152"/>
      <c r="E12" s="163"/>
      <c r="F12" s="17">
        <f>SUM(F8:F11)*0.22</f>
        <v>0</v>
      </c>
      <c r="G12" s="16"/>
    </row>
    <row r="13" spans="1:7" s="1" customFormat="1" ht="25" customHeight="1">
      <c r="A13" s="8">
        <v>4</v>
      </c>
      <c r="B13" s="18" t="s">
        <v>42</v>
      </c>
      <c r="C13" s="143" t="s">
        <v>43</v>
      </c>
      <c r="D13" s="144"/>
      <c r="E13" s="159"/>
      <c r="F13" s="11">
        <f>SUM(F8:F12)</f>
        <v>0</v>
      </c>
      <c r="G13" s="19"/>
    </row>
    <row r="14" spans="1:7" s="1" customFormat="1" ht="25" customHeight="1">
      <c r="A14" s="20" t="s">
        <v>44</v>
      </c>
      <c r="B14" s="145" t="s">
        <v>45</v>
      </c>
      <c r="C14" s="146"/>
      <c r="D14" s="146"/>
      <c r="E14" s="160"/>
      <c r="F14" s="21"/>
      <c r="G14" s="22"/>
    </row>
    <row r="15" spans="1:7" s="1" customFormat="1" ht="25" customHeight="1">
      <c r="A15" s="23">
        <v>1</v>
      </c>
      <c r="B15" s="10" t="s">
        <v>46</v>
      </c>
      <c r="C15" s="147"/>
      <c r="D15" s="147"/>
      <c r="E15" s="161"/>
      <c r="F15" s="25"/>
      <c r="G15" s="16"/>
    </row>
    <row r="16" spans="1:7" s="1" customFormat="1" ht="25" customHeight="1">
      <c r="A16" s="9" t="s">
        <v>32</v>
      </c>
      <c r="B16" s="26" t="s">
        <v>47</v>
      </c>
      <c r="C16" s="27">
        <v>12000</v>
      </c>
      <c r="D16" s="28" t="s">
        <v>62</v>
      </c>
      <c r="E16" s="28"/>
      <c r="F16" s="13">
        <f t="shared" ref="F16:F20" si="1">C16*E16</f>
        <v>0</v>
      </c>
      <c r="G16" s="22"/>
    </row>
    <row r="17" spans="1:7" s="1" customFormat="1" ht="25" customHeight="1">
      <c r="A17" s="23">
        <v>2</v>
      </c>
      <c r="B17" s="29" t="s">
        <v>49</v>
      </c>
      <c r="C17" s="148" t="s">
        <v>63</v>
      </c>
      <c r="D17" s="147"/>
      <c r="E17" s="24"/>
      <c r="F17" s="31"/>
      <c r="G17" s="32"/>
    </row>
    <row r="18" spans="1:7" s="1" customFormat="1" ht="25" customHeight="1">
      <c r="A18" s="33" t="s">
        <v>32</v>
      </c>
      <c r="B18" s="8" t="s">
        <v>50</v>
      </c>
      <c r="C18" s="30">
        <v>3</v>
      </c>
      <c r="D18" s="34" t="s">
        <v>51</v>
      </c>
      <c r="E18" s="34"/>
      <c r="F18" s="13">
        <f t="shared" si="1"/>
        <v>0</v>
      </c>
      <c r="G18" s="32"/>
    </row>
    <row r="19" spans="1:7" s="1" customFormat="1" ht="25" customHeight="1">
      <c r="A19" s="33" t="s">
        <v>35</v>
      </c>
      <c r="B19" s="8" t="s">
        <v>52</v>
      </c>
      <c r="C19" s="30">
        <v>1</v>
      </c>
      <c r="D19" s="34" t="s">
        <v>51</v>
      </c>
      <c r="E19" s="8"/>
      <c r="F19" s="13">
        <f t="shared" si="1"/>
        <v>0</v>
      </c>
      <c r="G19" s="35"/>
    </row>
    <row r="20" spans="1:7" s="1" customFormat="1" ht="25" customHeight="1">
      <c r="A20" s="9" t="s">
        <v>53</v>
      </c>
      <c r="B20" s="8" t="s">
        <v>54</v>
      </c>
      <c r="C20" s="30">
        <v>2</v>
      </c>
      <c r="D20" s="34" t="s">
        <v>51</v>
      </c>
      <c r="E20" s="8"/>
      <c r="F20" s="13">
        <f t="shared" si="1"/>
        <v>0</v>
      </c>
      <c r="G20" s="35"/>
    </row>
    <row r="21" spans="1:7" s="1" customFormat="1" ht="25" customHeight="1">
      <c r="A21" s="36">
        <v>3</v>
      </c>
      <c r="B21" s="4" t="s">
        <v>2</v>
      </c>
      <c r="C21" s="149"/>
      <c r="D21" s="150"/>
      <c r="E21" s="162"/>
      <c r="F21" s="31">
        <f>SUM(F15:F20)</f>
        <v>0</v>
      </c>
      <c r="G21" s="16"/>
    </row>
    <row r="22" spans="1:7" s="1" customFormat="1" ht="25" customHeight="1">
      <c r="A22" s="37">
        <v>4</v>
      </c>
      <c r="B22" s="8" t="s">
        <v>40</v>
      </c>
      <c r="C22" s="119" t="s">
        <v>55</v>
      </c>
      <c r="D22" s="119"/>
      <c r="E22" s="119"/>
      <c r="F22" s="38">
        <f>F21*0.22</f>
        <v>0</v>
      </c>
      <c r="G22" s="16"/>
    </row>
    <row r="23" spans="1:7" s="1" customFormat="1" ht="25" customHeight="1">
      <c r="A23" s="37">
        <v>5</v>
      </c>
      <c r="B23" s="18" t="s">
        <v>42</v>
      </c>
      <c r="C23" s="119"/>
      <c r="D23" s="119"/>
      <c r="E23" s="119"/>
      <c r="F23" s="39">
        <f>F21+F22</f>
        <v>0</v>
      </c>
      <c r="G23" s="16"/>
    </row>
    <row r="24" spans="1:7" s="1" customFormat="1" ht="25" customHeight="1">
      <c r="A24" s="20" t="s">
        <v>56</v>
      </c>
      <c r="B24" s="4" t="s">
        <v>42</v>
      </c>
      <c r="C24" s="120" t="s">
        <v>57</v>
      </c>
      <c r="D24" s="121"/>
      <c r="E24" s="157"/>
      <c r="F24" s="40">
        <f>(F13+F23)</f>
        <v>0</v>
      </c>
      <c r="G24" s="19"/>
    </row>
    <row r="25" spans="1:7" s="1" customFormat="1" ht="60" customHeight="1">
      <c r="A25" s="41" t="s">
        <v>17</v>
      </c>
      <c r="B25" s="122" t="s">
        <v>58</v>
      </c>
      <c r="C25" s="123"/>
      <c r="D25" s="123"/>
      <c r="E25" s="123"/>
      <c r="F25" s="123"/>
      <c r="G25" s="124"/>
    </row>
  </sheetData>
  <mergeCells count="20">
    <mergeCell ref="A1:G1"/>
    <mergeCell ref="A2:G2"/>
    <mergeCell ref="C3:E3"/>
    <mergeCell ref="B5:E5"/>
    <mergeCell ref="B6:E6"/>
    <mergeCell ref="C23:E23"/>
    <mergeCell ref="C24:E24"/>
    <mergeCell ref="B25:G25"/>
    <mergeCell ref="A3:A4"/>
    <mergeCell ref="B3:B4"/>
    <mergeCell ref="F3:F4"/>
    <mergeCell ref="G3:G4"/>
    <mergeCell ref="G8:G9"/>
    <mergeCell ref="C13:E13"/>
    <mergeCell ref="B14:E14"/>
    <mergeCell ref="C15:E15"/>
    <mergeCell ref="C17:D17"/>
    <mergeCell ref="C21:E21"/>
    <mergeCell ref="C22:E22"/>
    <mergeCell ref="C12:E12"/>
  </mergeCells>
  <phoneticPr fontId="37" type="noConversion"/>
  <pageMargins left="0.75" right="0.75" top="1" bottom="1" header="0.5" footer="0.5"/>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M25"/>
  <sheetViews>
    <sheetView view="pageBreakPreview" zoomScaleNormal="100" workbookViewId="0">
      <pane ySplit="4" topLeftCell="A5" activePane="bottomLeft" state="frozen"/>
      <selection pane="bottomLeft" activeCell="F11" sqref="F11"/>
    </sheetView>
  </sheetViews>
  <sheetFormatPr defaultColWidth="8.25" defaultRowHeight="15"/>
  <cols>
    <col min="1" max="1" width="8.25" style="1"/>
    <col min="2" max="2" width="25.58203125" style="1" customWidth="1"/>
    <col min="3" max="7" width="10.58203125" style="2" customWidth="1"/>
    <col min="8" max="247" width="8.25" style="1"/>
    <col min="248" max="16384" width="8.25" style="3"/>
  </cols>
  <sheetData>
    <row r="1" spans="1:7" s="1" customFormat="1" ht="27" customHeight="1">
      <c r="A1" s="135" t="s">
        <v>23</v>
      </c>
      <c r="B1" s="135"/>
      <c r="C1" s="135"/>
      <c r="D1" s="135"/>
      <c r="E1" s="135"/>
      <c r="F1" s="136"/>
      <c r="G1" s="135"/>
    </row>
    <row r="2" spans="1:7" s="1" customFormat="1" ht="27" customHeight="1">
      <c r="A2" s="137" t="s">
        <v>66</v>
      </c>
      <c r="B2" s="137"/>
      <c r="C2" s="138"/>
      <c r="D2" s="138"/>
      <c r="E2" s="138"/>
      <c r="F2" s="138"/>
      <c r="G2" s="138"/>
    </row>
    <row r="3" spans="1:7" s="1" customFormat="1" ht="27" customHeight="1">
      <c r="A3" s="125" t="s">
        <v>0</v>
      </c>
      <c r="B3" s="125" t="s">
        <v>60</v>
      </c>
      <c r="C3" s="125" t="s">
        <v>26</v>
      </c>
      <c r="D3" s="125"/>
      <c r="E3" s="125"/>
      <c r="F3" s="126" t="s">
        <v>77</v>
      </c>
      <c r="G3" s="125" t="s">
        <v>17</v>
      </c>
    </row>
    <row r="4" spans="1:7" s="1" customFormat="1" ht="27" customHeight="1">
      <c r="A4" s="125"/>
      <c r="B4" s="125"/>
      <c r="C4" s="4" t="s">
        <v>15</v>
      </c>
      <c r="D4" s="4" t="s">
        <v>16</v>
      </c>
      <c r="E4" s="4" t="s">
        <v>78</v>
      </c>
      <c r="F4" s="127"/>
      <c r="G4" s="125"/>
    </row>
    <row r="5" spans="1:7" s="1" customFormat="1" ht="25" customHeight="1">
      <c r="A5" s="5" t="s">
        <v>27</v>
      </c>
      <c r="B5" s="139" t="s">
        <v>28</v>
      </c>
      <c r="C5" s="125"/>
      <c r="D5" s="125"/>
      <c r="E5" s="125"/>
      <c r="F5" s="17"/>
      <c r="G5" s="8"/>
    </row>
    <row r="6" spans="1:7" s="1" customFormat="1" ht="25" customHeight="1">
      <c r="A6" s="8" t="s">
        <v>29</v>
      </c>
      <c r="B6" s="139" t="s">
        <v>30</v>
      </c>
      <c r="C6" s="125"/>
      <c r="D6" s="125"/>
      <c r="E6" s="125"/>
      <c r="F6" s="17"/>
      <c r="G6" s="8"/>
    </row>
    <row r="7" spans="1:7" s="1" customFormat="1" ht="25" customHeight="1">
      <c r="A7" s="9">
        <v>1</v>
      </c>
      <c r="B7" s="42" t="s">
        <v>31</v>
      </c>
      <c r="C7" s="156"/>
      <c r="D7" s="156"/>
      <c r="E7" s="42"/>
      <c r="F7" s="11"/>
      <c r="G7" s="9"/>
    </row>
    <row r="8" spans="1:7" s="1" customFormat="1" ht="25" customHeight="1">
      <c r="A8" s="9" t="s">
        <v>32</v>
      </c>
      <c r="B8" s="8" t="s">
        <v>33</v>
      </c>
      <c r="C8" s="8">
        <v>3</v>
      </c>
      <c r="D8" s="8" t="s">
        <v>34</v>
      </c>
      <c r="E8" s="8"/>
      <c r="F8" s="13">
        <f t="shared" ref="F8:F11" si="0">C8*E8</f>
        <v>0</v>
      </c>
      <c r="G8" s="43"/>
    </row>
    <row r="9" spans="1:7" s="1" customFormat="1" ht="25" customHeight="1">
      <c r="A9" s="9" t="s">
        <v>35</v>
      </c>
      <c r="B9" s="8" t="s">
        <v>36</v>
      </c>
      <c r="C9" s="8">
        <v>3</v>
      </c>
      <c r="D9" s="8" t="s">
        <v>34</v>
      </c>
      <c r="E9" s="8"/>
      <c r="F9" s="13">
        <f t="shared" si="0"/>
        <v>0</v>
      </c>
      <c r="G9" s="43"/>
    </row>
    <row r="10" spans="1:7" s="1" customFormat="1" ht="25" customHeight="1">
      <c r="A10" s="9">
        <v>2</v>
      </c>
      <c r="B10" s="4" t="s">
        <v>37</v>
      </c>
      <c r="C10" s="131"/>
      <c r="D10" s="131"/>
      <c r="E10" s="8"/>
      <c r="F10" s="11"/>
      <c r="G10" s="9"/>
    </row>
    <row r="11" spans="1:7" s="1" customFormat="1" ht="25" customHeight="1">
      <c r="A11" s="9" t="s">
        <v>32</v>
      </c>
      <c r="B11" s="8" t="s">
        <v>38</v>
      </c>
      <c r="C11" s="8">
        <v>3</v>
      </c>
      <c r="D11" s="8" t="s">
        <v>39</v>
      </c>
      <c r="E11" s="8"/>
      <c r="F11" s="13">
        <f t="shared" si="0"/>
        <v>0</v>
      </c>
      <c r="G11" s="16"/>
    </row>
    <row r="12" spans="1:7" s="1" customFormat="1" ht="25" customHeight="1">
      <c r="A12" s="8">
        <v>3</v>
      </c>
      <c r="B12" s="8" t="s">
        <v>40</v>
      </c>
      <c r="C12" s="134" t="s">
        <v>41</v>
      </c>
      <c r="D12" s="134"/>
      <c r="E12" s="134"/>
      <c r="F12" s="17">
        <f>SUM(F8:F11)*0.22</f>
        <v>0</v>
      </c>
      <c r="G12" s="16"/>
    </row>
    <row r="13" spans="1:7" s="1" customFormat="1" ht="25" customHeight="1">
      <c r="A13" s="8">
        <v>4</v>
      </c>
      <c r="B13" s="44" t="s">
        <v>42</v>
      </c>
      <c r="C13" s="128" t="s">
        <v>43</v>
      </c>
      <c r="D13" s="128"/>
      <c r="E13" s="128"/>
      <c r="F13" s="11">
        <f>SUM(F8:F12)</f>
        <v>0</v>
      </c>
      <c r="G13" s="19"/>
    </row>
    <row r="14" spans="1:7" s="1" customFormat="1" ht="25" customHeight="1">
      <c r="A14" s="20" t="s">
        <v>44</v>
      </c>
      <c r="B14" s="145" t="s">
        <v>45</v>
      </c>
      <c r="C14" s="146"/>
      <c r="D14" s="146"/>
      <c r="E14" s="146"/>
      <c r="F14" s="21"/>
      <c r="G14" s="22"/>
    </row>
    <row r="15" spans="1:7" s="1" customFormat="1" ht="25" customHeight="1">
      <c r="A15" s="23">
        <v>1</v>
      </c>
      <c r="B15" s="10" t="s">
        <v>46</v>
      </c>
      <c r="C15" s="147"/>
      <c r="D15" s="147"/>
      <c r="E15" s="147"/>
      <c r="F15" s="25"/>
      <c r="G15" s="16"/>
    </row>
    <row r="16" spans="1:7" s="1" customFormat="1" ht="25" customHeight="1">
      <c r="A16" s="9" t="s">
        <v>32</v>
      </c>
      <c r="B16" s="26" t="s">
        <v>47</v>
      </c>
      <c r="C16" s="27">
        <v>3000</v>
      </c>
      <c r="D16" s="28" t="s">
        <v>62</v>
      </c>
      <c r="E16" s="27"/>
      <c r="F16" s="13">
        <f>C16*E16</f>
        <v>0</v>
      </c>
      <c r="G16" s="22"/>
    </row>
    <row r="17" spans="1:7" s="1" customFormat="1" ht="25" customHeight="1">
      <c r="A17" s="23">
        <v>2</v>
      </c>
      <c r="B17" s="29" t="s">
        <v>49</v>
      </c>
      <c r="C17" s="148"/>
      <c r="D17" s="147"/>
      <c r="E17" s="147"/>
      <c r="F17" s="31"/>
      <c r="G17" s="32"/>
    </row>
    <row r="18" spans="1:7" s="1" customFormat="1" ht="25" customHeight="1">
      <c r="A18" s="33" t="s">
        <v>32</v>
      </c>
      <c r="B18" s="8" t="s">
        <v>50</v>
      </c>
      <c r="C18" s="30">
        <v>2</v>
      </c>
      <c r="D18" s="34" t="s">
        <v>51</v>
      </c>
      <c r="E18" s="30"/>
      <c r="F18" s="13">
        <f>C18*E18</f>
        <v>0</v>
      </c>
      <c r="G18" s="32"/>
    </row>
    <row r="19" spans="1:7" s="1" customFormat="1" ht="25" customHeight="1">
      <c r="A19" s="33" t="s">
        <v>35</v>
      </c>
      <c r="B19" s="8" t="s">
        <v>52</v>
      </c>
      <c r="C19" s="30">
        <v>1</v>
      </c>
      <c r="D19" s="34" t="s">
        <v>51</v>
      </c>
      <c r="E19" s="30"/>
      <c r="F19" s="31">
        <f t="shared" ref="F19:F20" si="1">C19*E19</f>
        <v>0</v>
      </c>
      <c r="G19" s="35"/>
    </row>
    <row r="20" spans="1:7" s="1" customFormat="1" ht="25" customHeight="1">
      <c r="A20" s="9" t="s">
        <v>53</v>
      </c>
      <c r="B20" s="8" t="s">
        <v>54</v>
      </c>
      <c r="C20" s="30">
        <v>1</v>
      </c>
      <c r="D20" s="34" t="s">
        <v>51</v>
      </c>
      <c r="E20" s="30"/>
      <c r="F20" s="31">
        <f t="shared" si="1"/>
        <v>0</v>
      </c>
      <c r="G20" s="35"/>
    </row>
    <row r="21" spans="1:7" s="1" customFormat="1" ht="25" customHeight="1">
      <c r="A21" s="36">
        <v>3</v>
      </c>
      <c r="B21" s="4" t="s">
        <v>2</v>
      </c>
      <c r="C21" s="149"/>
      <c r="D21" s="150"/>
      <c r="E21" s="150"/>
      <c r="F21" s="31">
        <f>SUM(F15:F20)</f>
        <v>0</v>
      </c>
      <c r="G21" s="16"/>
    </row>
    <row r="22" spans="1:7" s="1" customFormat="1" ht="25" customHeight="1">
      <c r="A22" s="37">
        <v>4</v>
      </c>
      <c r="B22" s="8" t="s">
        <v>40</v>
      </c>
      <c r="C22" s="119" t="s">
        <v>55</v>
      </c>
      <c r="D22" s="119"/>
      <c r="E22" s="119"/>
      <c r="F22" s="38">
        <f>F21*0.22</f>
        <v>0</v>
      </c>
      <c r="G22" s="16"/>
    </row>
    <row r="23" spans="1:7" s="1" customFormat="1" ht="25" customHeight="1">
      <c r="A23" s="37">
        <v>5</v>
      </c>
      <c r="B23" s="18" t="s">
        <v>42</v>
      </c>
      <c r="C23" s="119"/>
      <c r="D23" s="119"/>
      <c r="E23" s="119"/>
      <c r="F23" s="39">
        <f>F21+F22</f>
        <v>0</v>
      </c>
      <c r="G23" s="16"/>
    </row>
    <row r="24" spans="1:7" s="1" customFormat="1" ht="25" customHeight="1">
      <c r="A24" s="20" t="s">
        <v>56</v>
      </c>
      <c r="B24" s="4" t="s">
        <v>42</v>
      </c>
      <c r="C24" s="120" t="s">
        <v>57</v>
      </c>
      <c r="D24" s="121"/>
      <c r="E24" s="121"/>
      <c r="F24" s="40">
        <f>(F13+F23)</f>
        <v>0</v>
      </c>
      <c r="G24" s="19"/>
    </row>
    <row r="25" spans="1:7" s="1" customFormat="1" ht="60" customHeight="1">
      <c r="A25" s="41" t="s">
        <v>17</v>
      </c>
      <c r="B25" s="122" t="s">
        <v>58</v>
      </c>
      <c r="C25" s="123"/>
      <c r="D25" s="123"/>
      <c r="E25" s="123"/>
      <c r="F25" s="123"/>
      <c r="G25" s="124"/>
    </row>
  </sheetData>
  <mergeCells count="21">
    <mergeCell ref="A1:G1"/>
    <mergeCell ref="A2:G2"/>
    <mergeCell ref="C3:E3"/>
    <mergeCell ref="B5:E5"/>
    <mergeCell ref="B6:E6"/>
    <mergeCell ref="A3:A4"/>
    <mergeCell ref="B3:B4"/>
    <mergeCell ref="F3:F4"/>
    <mergeCell ref="G3:G4"/>
    <mergeCell ref="C24:E24"/>
    <mergeCell ref="B25:G25"/>
    <mergeCell ref="C10:D10"/>
    <mergeCell ref="C7:D7"/>
    <mergeCell ref="C21:E21"/>
    <mergeCell ref="C22:E22"/>
    <mergeCell ref="C23:E23"/>
    <mergeCell ref="C12:E12"/>
    <mergeCell ref="C13:E13"/>
    <mergeCell ref="B14:E14"/>
    <mergeCell ref="C15:E15"/>
    <mergeCell ref="C17:E17"/>
  </mergeCells>
  <phoneticPr fontId="37" type="noConversion"/>
  <pageMargins left="0.75" right="0.75" top="1" bottom="1" header="0.5" footer="0.5"/>
  <pageSetup paperSize="9" scale="93" orientation="portrait"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10</vt:i4>
      </vt:variant>
      <vt:variant>
        <vt:lpstr>命名范围</vt:lpstr>
      </vt:variant>
      <vt:variant>
        <vt:i4>3</vt:i4>
      </vt:variant>
    </vt:vector>
  </HeadingPairs>
  <TitlesOfParts>
    <vt:vector size="13" baseType="lpstr">
      <vt:lpstr>汇总表</vt:lpstr>
      <vt:lpstr>设计服务合计</vt:lpstr>
      <vt:lpstr>测绘测量合计</vt:lpstr>
      <vt:lpstr>下村村口</vt:lpstr>
      <vt:lpstr>下村村尾</vt:lpstr>
      <vt:lpstr>深井村</vt:lpstr>
      <vt:lpstr>粗沙环</vt:lpstr>
      <vt:lpstr>洋环村</vt:lpstr>
      <vt:lpstr>四塘村</vt:lpstr>
      <vt:lpstr>向阳村</vt:lpstr>
      <vt:lpstr>汇总表!Print_Area</vt:lpstr>
      <vt:lpstr>设计服务合计!Print_Area</vt:lpstr>
      <vt:lpstr>设计服务合计!Print_Titles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PC</cp:lastModifiedBy>
  <cp:revision>1</cp:revision>
  <cp:lastPrinted>2014-08-03T05:14:00Z</cp:lastPrinted>
  <dcterms:created xsi:type="dcterms:W3CDTF">1996-12-17T01:32:42Z</dcterms:created>
  <dcterms:modified xsi:type="dcterms:W3CDTF">2025-04-24T03:27:14Z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2052-12.1.0.17150</vt:lpwstr>
  </property>
  <property fmtid="{D5CDD505-2E9C-101B-9397-08002B2CF9AE}" pid="3" name="ICV">
    <vt:lpwstr>9AC01C3008DE42698082DBFB48D1B553_13</vt:lpwstr>
  </property>
  <property fmtid="{D5CDD505-2E9C-101B-9397-08002B2CF9AE}" pid="4" name="KSOReadingLayout">
    <vt:bool>true</vt:bool>
  </property>
</Properties>
</file>